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95" activeTab="1"/>
  </bookViews>
  <sheets>
    <sheet name="Лист1" sheetId="1" r:id="rId1"/>
    <sheet name="№ 1" sheetId="2" r:id="rId2"/>
    <sheet name="№2" sheetId="3" r:id="rId3"/>
    <sheet name="№ 3" sheetId="4" r:id="rId4"/>
    <sheet name="Гімназія" sheetId="5" r:id="rId5"/>
    <sheet name="Капіт" sheetId="6" r:id="rId6"/>
    <sheet name="Йосип" sheetId="7" r:id="rId7"/>
    <sheet name="Каніж" sheetId="8" r:id="rId8"/>
    <sheet name="Коробч" sheetId="9" r:id="rId9"/>
    <sheet name="Мартиноша" sheetId="10" r:id="rId10"/>
    <sheet name="Оситняжка" sheetId="11" r:id="rId11"/>
    <sheet name="Панчево" sheetId="12" r:id="rId12"/>
    <sheet name="Тишківка" sheetId="13" r:id="rId13"/>
    <sheet name="Турія" sheetId="14" r:id="rId14"/>
    <sheet name="Листоп" sheetId="15" r:id="rId15"/>
    <sheet name="ЦДЮТ" sheetId="16" r:id="rId16"/>
    <sheet name="МНВК" sheetId="17" r:id="rId17"/>
  </sheets>
  <definedNames/>
  <calcPr fullCalcOnLoad="1"/>
</workbook>
</file>

<file path=xl/sharedStrings.xml><?xml version="1.0" encoding="utf-8"?>
<sst xmlns="http://schemas.openxmlformats.org/spreadsheetml/2006/main" count="1004" uniqueCount="46">
  <si>
    <t>ЗОШ № 1</t>
  </si>
  <si>
    <t>ЗОШ № 2</t>
  </si>
  <si>
    <t>ЗОШ № 3</t>
  </si>
  <si>
    <t>Капітанівка</t>
  </si>
  <si>
    <t>Каніж</t>
  </si>
  <si>
    <t>Коробчино</t>
  </si>
  <si>
    <t>Мартоноша</t>
  </si>
  <si>
    <t>Оситняжка</t>
  </si>
  <si>
    <t>Панчево</t>
  </si>
  <si>
    <t>Петроострів</t>
  </si>
  <si>
    <t>Турія</t>
  </si>
  <si>
    <t>Йосипівка</t>
  </si>
  <si>
    <t>Тишківка</t>
  </si>
  <si>
    <t>Дібрівка</t>
  </si>
  <si>
    <t>Миролюбівка</t>
  </si>
  <si>
    <t>Листопадове</t>
  </si>
  <si>
    <t>Оситна</t>
  </si>
  <si>
    <t>Пурпурівка</t>
  </si>
  <si>
    <t>Шпакове</t>
  </si>
  <si>
    <t>Гімназія</t>
  </si>
  <si>
    <t>Кам"янка</t>
  </si>
  <si>
    <t>Всього</t>
  </si>
  <si>
    <t>кас за 9 м</t>
  </si>
  <si>
    <t>план</t>
  </si>
  <si>
    <t>касові</t>
  </si>
  <si>
    <t>2111  Заробітна плата</t>
  </si>
  <si>
    <t>2120 Нарахування на оплату праці</t>
  </si>
  <si>
    <t>2230 Продукти харчування</t>
  </si>
  <si>
    <t>2240 Оплата послуг</t>
  </si>
  <si>
    <t>2210  Предмети, матеріали, обладнання та інвентар</t>
  </si>
  <si>
    <t>2220 Медикаменти</t>
  </si>
  <si>
    <t>2250 Видатки на відрядження</t>
  </si>
  <si>
    <t>2271 Оплата теплопостачання</t>
  </si>
  <si>
    <t>2272 Оплата водопостачання та водовідведення</t>
  </si>
  <si>
    <t>2273  Оплата електроенергії</t>
  </si>
  <si>
    <t>2274  Оплата природного газу</t>
  </si>
  <si>
    <t>2275 Оплата інших енергоносіїв</t>
  </si>
  <si>
    <t>2800  Інші поточні видатки</t>
  </si>
  <si>
    <t>ЗВІТ</t>
  </si>
  <si>
    <t>Разом по НВО</t>
  </si>
  <si>
    <t>про надходження та використання коштів загального фонду за 9 міс 2017 року</t>
  </si>
  <si>
    <t>про надходження та використання коштів загального фонду станом на 01.10. 2017 року</t>
  </si>
  <si>
    <t>Затверджено на звітний рік</t>
  </si>
  <si>
    <t>Касові за звітний період (рік)</t>
  </si>
  <si>
    <t>Показники</t>
  </si>
  <si>
    <t>про надходження та використання коштів загального фонду станом на 01.10. 2019 року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</si>
</sst>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0" fillId="33" borderId="13" xfId="0" applyNumberFormat="1" applyFill="1" applyBorder="1" applyAlignment="1">
      <alignment/>
    </xf>
    <xf numFmtId="0" fontId="0" fillId="0" borderId="15" xfId="0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7" fillId="34" borderId="13" xfId="0" applyNumberFormat="1" applyFont="1" applyFill="1" applyBorder="1" applyAlignment="1">
      <alignment horizontal="center" vertical="center"/>
    </xf>
    <xf numFmtId="2" fontId="0" fillId="6" borderId="13" xfId="0" applyNumberForma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21" xfId="0" applyFont="1" applyBorder="1" applyAlignment="1">
      <alignment/>
    </xf>
    <xf numFmtId="0" fontId="0" fillId="33" borderId="15" xfId="0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2" fontId="46" fillId="33" borderId="16" xfId="0" applyNumberFormat="1" applyFont="1" applyFill="1" applyBorder="1" applyAlignment="1">
      <alignment/>
    </xf>
    <xf numFmtId="2" fontId="46" fillId="0" borderId="22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46" fillId="33" borderId="13" xfId="0" applyNumberFormat="1" applyFont="1" applyFill="1" applyBorder="1" applyAlignment="1">
      <alignment/>
    </xf>
    <xf numFmtId="2" fontId="46" fillId="33" borderId="17" xfId="0" applyNumberFormat="1" applyFont="1" applyFill="1" applyBorder="1" applyAlignment="1">
      <alignment/>
    </xf>
    <xf numFmtId="2" fontId="46" fillId="6" borderId="13" xfId="0" applyNumberFormat="1" applyFont="1" applyFill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2" fillId="33" borderId="13" xfId="0" applyNumberFormat="1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2" fontId="46" fillId="0" borderId="10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/>
    </xf>
    <xf numFmtId="2" fontId="46" fillId="33" borderId="14" xfId="0" applyNumberFormat="1" applyFont="1" applyFill="1" applyBorder="1" applyAlignment="1">
      <alignment/>
    </xf>
    <xf numFmtId="2" fontId="46" fillId="33" borderId="18" xfId="0" applyNumberFormat="1" applyFont="1" applyFill="1" applyBorder="1" applyAlignment="1">
      <alignment/>
    </xf>
    <xf numFmtId="2" fontId="46" fillId="0" borderId="26" xfId="0" applyNumberFormat="1" applyFont="1" applyBorder="1" applyAlignment="1">
      <alignment horizontal="center" vertical="center"/>
    </xf>
    <xf numFmtId="2" fontId="8" fillId="33" borderId="12" xfId="0" applyNumberFormat="1" applyFont="1" applyFill="1" applyBorder="1" applyAlignment="1">
      <alignment/>
    </xf>
    <xf numFmtId="2" fontId="8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8" fillId="0" borderId="2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2" fontId="10" fillId="33" borderId="12" xfId="0" applyNumberFormat="1" applyFont="1" applyFill="1" applyBorder="1" applyAlignment="1">
      <alignment/>
    </xf>
    <xf numFmtId="2" fontId="10" fillId="33" borderId="15" xfId="0" applyNumberFormat="1" applyFont="1" applyFill="1" applyBorder="1" applyAlignment="1">
      <alignment/>
    </xf>
    <xf numFmtId="0" fontId="46" fillId="0" borderId="2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6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46" fillId="0" borderId="14" xfId="0" applyNumberFormat="1" applyFont="1" applyBorder="1" applyAlignment="1">
      <alignment/>
    </xf>
    <xf numFmtId="2" fontId="46" fillId="0" borderId="12" xfId="0" applyNumberFormat="1" applyFont="1" applyBorder="1" applyAlignment="1">
      <alignment/>
    </xf>
    <xf numFmtId="2" fontId="46" fillId="0" borderId="2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23"/>
  <sheetViews>
    <sheetView zoomScalePageLayoutView="0" workbookViewId="0" topLeftCell="B1">
      <pane xSplit="1" topLeftCell="C1" activePane="topRight" state="frozen"/>
      <selection pane="topLeft" activeCell="B2" sqref="B2"/>
      <selection pane="topRight" activeCell="K12" sqref="K12"/>
    </sheetView>
  </sheetViews>
  <sheetFormatPr defaultColWidth="9.140625" defaultRowHeight="12.75"/>
  <cols>
    <col min="1" max="1" width="0" style="0" hidden="1" customWidth="1"/>
    <col min="2" max="2" width="18.421875" style="0" customWidth="1"/>
    <col min="3" max="4" width="9.421875" style="0" customWidth="1"/>
    <col min="45" max="46" width="11.421875" style="0" bestFit="1" customWidth="1"/>
  </cols>
  <sheetData>
    <row r="2" spans="3:4" ht="13.5" thickBot="1">
      <c r="C2" s="2"/>
      <c r="D2" s="2"/>
    </row>
    <row r="3" spans="2:46" s="2" customFormat="1" ht="13.5" thickBot="1">
      <c r="B3" s="3"/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8" t="s">
        <v>19</v>
      </c>
      <c r="AR3" s="18" t="s">
        <v>22</v>
      </c>
      <c r="AS3" s="20" t="s">
        <v>23</v>
      </c>
      <c r="AT3" s="21" t="s">
        <v>24</v>
      </c>
    </row>
    <row r="4" spans="2:46" ht="25.5">
      <c r="B4" s="2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25.5">
      <c r="B5" s="26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aca="true" t="shared" si="0" ref="AS5:AS16">C5+E5+G5+I5+K5+M5+O5+AH24+Q5+S5+U5+W5+Y5+AA5+AC5+AE5+AG5+AI5+AK5+AM5+AO5+AQ5</f>
        <v>9058600</v>
      </c>
      <c r="AT5" s="17">
        <f aca="true" t="shared" si="1" ref="AT5:AT16">D5+F5+H5+J5+L5+N5+P5+R5+T5+V5+X5+Z5+AB5+AD5+AF5+AH5+AL5+AN5+AP5+AR5</f>
        <v>6188862.470000001</v>
      </c>
    </row>
    <row r="6" spans="2:46" ht="25.5">
      <c r="B6" s="26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12.75">
      <c r="B7" s="26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51">
      <c r="B8" s="26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12.75">
      <c r="B9" s="26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25.5">
      <c r="B10" s="26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25.5">
      <c r="B11" s="26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38.25">
      <c r="B12" s="26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25.5">
      <c r="B13" s="26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25.5">
      <c r="B14" s="26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25.5">
      <c r="B15" s="26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26.25" thickBot="1">
      <c r="B16" s="27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s="14" customFormat="1" ht="12" thickBot="1">
      <c r="B17" s="12" t="s">
        <v>21</v>
      </c>
      <c r="C17" s="13">
        <f>SUM(C4:C16)</f>
        <v>6012510</v>
      </c>
      <c r="D17" s="13">
        <f aca="true" t="shared" si="2" ref="D17:AR17">SUM(D4:D16)</f>
        <v>3741551.49</v>
      </c>
      <c r="E17" s="13">
        <f t="shared" si="2"/>
        <v>6892006</v>
      </c>
      <c r="F17" s="13">
        <f t="shared" si="2"/>
        <v>4660875.97</v>
      </c>
      <c r="G17" s="13">
        <f t="shared" si="2"/>
        <v>7371209</v>
      </c>
      <c r="H17" s="13">
        <f t="shared" si="2"/>
        <v>5087663.73</v>
      </c>
      <c r="I17" s="13">
        <f t="shared" si="2"/>
        <v>5825816</v>
      </c>
      <c r="J17" s="13">
        <f t="shared" si="2"/>
        <v>4143547.99</v>
      </c>
      <c r="K17" s="13">
        <f t="shared" si="2"/>
        <v>2188165</v>
      </c>
      <c r="L17" s="13">
        <f t="shared" si="2"/>
        <v>1512493.47</v>
      </c>
      <c r="M17" s="13">
        <f t="shared" si="2"/>
        <v>2552479</v>
      </c>
      <c r="N17" s="13">
        <f t="shared" si="2"/>
        <v>1788128.7800000003</v>
      </c>
      <c r="O17" s="13">
        <f t="shared" si="2"/>
        <v>2806480</v>
      </c>
      <c r="P17" s="13">
        <f t="shared" si="2"/>
        <v>1935841.87</v>
      </c>
      <c r="Q17" s="13">
        <f t="shared" si="2"/>
        <v>2212030</v>
      </c>
      <c r="R17" s="13">
        <f t="shared" si="2"/>
        <v>1630434.9899999998</v>
      </c>
      <c r="S17" s="13">
        <f t="shared" si="2"/>
        <v>2685422</v>
      </c>
      <c r="T17" s="13">
        <f t="shared" si="2"/>
        <v>1891518.08</v>
      </c>
      <c r="U17" s="13">
        <f t="shared" si="2"/>
        <v>950732</v>
      </c>
      <c r="V17" s="13">
        <f t="shared" si="2"/>
        <v>691734.24</v>
      </c>
      <c r="W17" s="13">
        <f t="shared" si="2"/>
        <v>2760479</v>
      </c>
      <c r="X17" s="13">
        <f t="shared" si="2"/>
        <v>1902831.5600000005</v>
      </c>
      <c r="Y17" s="13">
        <f t="shared" si="2"/>
        <v>2614203</v>
      </c>
      <c r="Z17" s="13">
        <f t="shared" si="2"/>
        <v>1830839.9</v>
      </c>
      <c r="AA17" s="13">
        <f t="shared" si="2"/>
        <v>2445715</v>
      </c>
      <c r="AB17" s="13">
        <f t="shared" si="2"/>
        <v>1831118.5</v>
      </c>
      <c r="AC17" s="13">
        <f t="shared" si="2"/>
        <v>1451973</v>
      </c>
      <c r="AD17" s="13">
        <f t="shared" si="2"/>
        <v>1062341.7</v>
      </c>
      <c r="AE17" s="13">
        <f t="shared" si="2"/>
        <v>1055275</v>
      </c>
      <c r="AF17" s="13">
        <f t="shared" si="2"/>
        <v>754468.9200000002</v>
      </c>
      <c r="AG17" s="13">
        <f t="shared" si="2"/>
        <v>1545681</v>
      </c>
      <c r="AH17" s="13">
        <f t="shared" si="2"/>
        <v>1107911.8200000003</v>
      </c>
      <c r="AI17" s="13">
        <f t="shared" si="2"/>
        <v>1802870</v>
      </c>
      <c r="AJ17" s="13">
        <f t="shared" si="2"/>
        <v>1304669.6500000001</v>
      </c>
      <c r="AK17" s="13">
        <f t="shared" si="2"/>
        <v>1075807</v>
      </c>
      <c r="AL17" s="13">
        <f t="shared" si="2"/>
        <v>772928.1900000001</v>
      </c>
      <c r="AM17" s="13">
        <f t="shared" si="2"/>
        <v>924137</v>
      </c>
      <c r="AN17" s="13">
        <f t="shared" si="2"/>
        <v>762287</v>
      </c>
      <c r="AO17" s="13">
        <f t="shared" si="2"/>
        <v>509165</v>
      </c>
      <c r="AP17" s="13">
        <f t="shared" si="2"/>
        <v>352884.2</v>
      </c>
      <c r="AQ17" s="13">
        <f t="shared" si="2"/>
        <v>2965844</v>
      </c>
      <c r="AR17" s="13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  <row r="18" spans="3:4" ht="12.75">
      <c r="C18" s="2"/>
      <c r="D18" s="2"/>
    </row>
    <row r="19" spans="3:4" ht="12.75">
      <c r="C19" s="2"/>
      <c r="D19" s="2"/>
    </row>
    <row r="20" spans="3:4" ht="12.75">
      <c r="C20" s="2"/>
      <c r="D20" s="2"/>
    </row>
    <row r="21" spans="3:4" ht="12.75">
      <c r="C21" s="2"/>
      <c r="D21" s="2"/>
    </row>
    <row r="22" spans="3:4" ht="12.75">
      <c r="C22" s="2"/>
      <c r="D22" s="2"/>
    </row>
    <row r="23" spans="3:4" ht="12.75">
      <c r="C23" s="1"/>
      <c r="D23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2" sqref="A2:AY2"/>
    </sheetView>
  </sheetViews>
  <sheetFormatPr defaultColWidth="9.140625" defaultRowHeight="12.75"/>
  <cols>
    <col min="2" max="2" width="44.00390625" style="0" customWidth="1"/>
    <col min="3" max="14" width="0" style="0" hidden="1" customWidth="1"/>
    <col min="15" max="15" width="15.421875" style="0" customWidth="1"/>
    <col min="16" max="16" width="15.57421875" style="0" customWidth="1"/>
    <col min="17" max="46" width="0" style="0" hidden="1" customWidth="1"/>
  </cols>
  <sheetData>
    <row r="1" spans="1:48" ht="18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6" s="2" customFormat="1" ht="42" customHeight="1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60" t="s">
        <v>42</v>
      </c>
      <c r="P3" s="60" t="s">
        <v>43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21" t="s">
        <v>24</v>
      </c>
    </row>
    <row r="4" spans="2:46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36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aca="true" t="shared" si="0" ref="AS5:AS16">C5+E5+G5+I5+K5+M5+O5+AH24+Q5+S5+U5+W5+Y5+AA5+AC5+AE5+AG5+AI5+AK5+AM5+AO5+AQ5</f>
        <v>9058600</v>
      </c>
      <c r="AT5" s="17">
        <f aca="true" t="shared" si="1" ref="AT5:AT16">D5+F5+H5+J5+L5+N5+P5+R5+T5+V5+X5+Z5+AB5+AD5+AF5+AH5+AL5+AN5+AP5+AR5</f>
        <v>6188862.470000001</v>
      </c>
    </row>
    <row r="6" spans="2:46" ht="12.75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12.75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55.5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12.75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40.5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42.75" customHeight="1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44.2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34.5" customHeight="1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33.75" customHeight="1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37.5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13.5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s="14" customFormat="1" ht="12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39">
        <f t="shared" si="2"/>
        <v>2552479</v>
      </c>
      <c r="N17" s="39">
        <f t="shared" si="2"/>
        <v>1788128.7800000003</v>
      </c>
      <c r="O17" s="39">
        <f t="shared" si="2"/>
        <v>2806480</v>
      </c>
      <c r="P17" s="39">
        <f t="shared" si="2"/>
        <v>1935841.87</v>
      </c>
      <c r="Q17" s="13">
        <f t="shared" si="2"/>
        <v>2212030</v>
      </c>
      <c r="R17" s="13">
        <f t="shared" si="2"/>
        <v>1630434.9899999998</v>
      </c>
      <c r="S17" s="13">
        <f t="shared" si="2"/>
        <v>2685422</v>
      </c>
      <c r="T17" s="13">
        <f t="shared" si="2"/>
        <v>1891518.08</v>
      </c>
      <c r="U17" s="13">
        <f t="shared" si="2"/>
        <v>950732</v>
      </c>
      <c r="V17" s="13">
        <f t="shared" si="2"/>
        <v>691734.24</v>
      </c>
      <c r="W17" s="13">
        <f t="shared" si="2"/>
        <v>2760479</v>
      </c>
      <c r="X17" s="13">
        <f t="shared" si="2"/>
        <v>1902831.5600000005</v>
      </c>
      <c r="Y17" s="13">
        <f t="shared" si="2"/>
        <v>2614203</v>
      </c>
      <c r="Z17" s="13">
        <f t="shared" si="2"/>
        <v>1830839.9</v>
      </c>
      <c r="AA17" s="13">
        <f t="shared" si="2"/>
        <v>2445715</v>
      </c>
      <c r="AB17" s="13">
        <f t="shared" si="2"/>
        <v>1831118.5</v>
      </c>
      <c r="AC17" s="13">
        <f t="shared" si="2"/>
        <v>1451973</v>
      </c>
      <c r="AD17" s="13">
        <f t="shared" si="2"/>
        <v>1062341.7</v>
      </c>
      <c r="AE17" s="13">
        <f t="shared" si="2"/>
        <v>1055275</v>
      </c>
      <c r="AF17" s="13">
        <f t="shared" si="2"/>
        <v>754468.9200000002</v>
      </c>
      <c r="AG17" s="13">
        <f t="shared" si="2"/>
        <v>1545681</v>
      </c>
      <c r="AH17" s="13">
        <f t="shared" si="2"/>
        <v>1107911.8200000003</v>
      </c>
      <c r="AI17" s="13">
        <f t="shared" si="2"/>
        <v>1802870</v>
      </c>
      <c r="AJ17" s="13">
        <f t="shared" si="2"/>
        <v>1304669.6500000001</v>
      </c>
      <c r="AK17" s="13">
        <f t="shared" si="2"/>
        <v>1075807</v>
      </c>
      <c r="AL17" s="13">
        <f t="shared" si="2"/>
        <v>772928.1900000001</v>
      </c>
      <c r="AM17" s="13">
        <f t="shared" si="2"/>
        <v>924137</v>
      </c>
      <c r="AN17" s="13">
        <f t="shared" si="2"/>
        <v>762287</v>
      </c>
      <c r="AO17" s="13">
        <f t="shared" si="2"/>
        <v>509165</v>
      </c>
      <c r="AP17" s="13">
        <f t="shared" si="2"/>
        <v>352884.2</v>
      </c>
      <c r="AQ17" s="13">
        <f t="shared" si="2"/>
        <v>2965844</v>
      </c>
      <c r="AR17" s="13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</sheetData>
  <sheetProtection/>
  <mergeCells count="1">
    <mergeCell ref="A1:A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2" sqref="A2:AY2"/>
    </sheetView>
  </sheetViews>
  <sheetFormatPr defaultColWidth="9.140625" defaultRowHeight="12.75"/>
  <cols>
    <col min="2" max="2" width="49.00390625" style="0" customWidth="1"/>
    <col min="3" max="16" width="0" style="0" hidden="1" customWidth="1"/>
    <col min="17" max="17" width="16.140625" style="0" customWidth="1"/>
    <col min="18" max="18" width="16.28125" style="0" customWidth="1"/>
    <col min="19" max="46" width="0" style="0" hidden="1" customWidth="1"/>
  </cols>
  <sheetData>
    <row r="1" spans="1:48" ht="18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6" s="2" customFormat="1" ht="46.5" customHeight="1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60" t="s">
        <v>42</v>
      </c>
      <c r="R3" s="60" t="s">
        <v>43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21" t="s">
        <v>24</v>
      </c>
    </row>
    <row r="4" spans="2:46" ht="21.75" customHeight="1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38.2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aca="true" t="shared" si="0" ref="AS5:AS16">C5+E5+G5+I5+K5+M5+O5+AH24+Q5+S5+U5+W5+Y5+AA5+AC5+AE5+AG5+AI5+AK5+AM5+AO5+AQ5</f>
        <v>9058600</v>
      </c>
      <c r="AT5" s="17">
        <f aca="true" t="shared" si="1" ref="AT5:AT16">D5+F5+H5+J5+L5+N5+P5+R5+T5+V5+X5+Z5+AB5+AD5+AF5+AH5+AL5+AN5+AP5+AR5</f>
        <v>6188862.470000001</v>
      </c>
    </row>
    <row r="6" spans="2:46" ht="27.75" customHeight="1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12.75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48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12.75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33.75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32.25" customHeight="1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40.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31.5" customHeight="1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33.75" customHeight="1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30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36.75" customHeight="1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s="14" customFormat="1" ht="12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39">
        <f t="shared" si="2"/>
        <v>2552479</v>
      </c>
      <c r="N17" s="39">
        <f t="shared" si="2"/>
        <v>1788128.7800000003</v>
      </c>
      <c r="O17" s="39">
        <f t="shared" si="2"/>
        <v>2806480</v>
      </c>
      <c r="P17" s="39">
        <f t="shared" si="2"/>
        <v>1935841.87</v>
      </c>
      <c r="Q17" s="39">
        <f t="shared" si="2"/>
        <v>2212030</v>
      </c>
      <c r="R17" s="39">
        <f t="shared" si="2"/>
        <v>1630434.9899999998</v>
      </c>
      <c r="S17" s="13">
        <f t="shared" si="2"/>
        <v>2685422</v>
      </c>
      <c r="T17" s="13">
        <f t="shared" si="2"/>
        <v>1891518.08</v>
      </c>
      <c r="U17" s="13">
        <f t="shared" si="2"/>
        <v>950732</v>
      </c>
      <c r="V17" s="13">
        <f t="shared" si="2"/>
        <v>691734.24</v>
      </c>
      <c r="W17" s="13">
        <f t="shared" si="2"/>
        <v>2760479</v>
      </c>
      <c r="X17" s="13">
        <f t="shared" si="2"/>
        <v>1902831.5600000005</v>
      </c>
      <c r="Y17" s="13">
        <f t="shared" si="2"/>
        <v>2614203</v>
      </c>
      <c r="Z17" s="13">
        <f t="shared" si="2"/>
        <v>1830839.9</v>
      </c>
      <c r="AA17" s="13">
        <f t="shared" si="2"/>
        <v>2445715</v>
      </c>
      <c r="AB17" s="13">
        <f t="shared" si="2"/>
        <v>1831118.5</v>
      </c>
      <c r="AC17" s="13">
        <f t="shared" si="2"/>
        <v>1451973</v>
      </c>
      <c r="AD17" s="13">
        <f t="shared" si="2"/>
        <v>1062341.7</v>
      </c>
      <c r="AE17" s="13">
        <f t="shared" si="2"/>
        <v>1055275</v>
      </c>
      <c r="AF17" s="13">
        <f t="shared" si="2"/>
        <v>754468.9200000002</v>
      </c>
      <c r="AG17" s="13">
        <f t="shared" si="2"/>
        <v>1545681</v>
      </c>
      <c r="AH17" s="13">
        <f t="shared" si="2"/>
        <v>1107911.8200000003</v>
      </c>
      <c r="AI17" s="13">
        <f t="shared" si="2"/>
        <v>1802870</v>
      </c>
      <c r="AJ17" s="13">
        <f t="shared" si="2"/>
        <v>1304669.6500000001</v>
      </c>
      <c r="AK17" s="13">
        <f t="shared" si="2"/>
        <v>1075807</v>
      </c>
      <c r="AL17" s="13">
        <f t="shared" si="2"/>
        <v>772928.1900000001</v>
      </c>
      <c r="AM17" s="13">
        <f t="shared" si="2"/>
        <v>924137</v>
      </c>
      <c r="AN17" s="13">
        <f t="shared" si="2"/>
        <v>762287</v>
      </c>
      <c r="AO17" s="13">
        <f t="shared" si="2"/>
        <v>509165</v>
      </c>
      <c r="AP17" s="13">
        <f t="shared" si="2"/>
        <v>352884.2</v>
      </c>
      <c r="AQ17" s="13">
        <f t="shared" si="2"/>
        <v>2965844</v>
      </c>
      <c r="AR17" s="13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</sheetData>
  <sheetProtection/>
  <mergeCells count="1">
    <mergeCell ref="A1:A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2" sqref="A2:AY2"/>
    </sheetView>
  </sheetViews>
  <sheetFormatPr defaultColWidth="9.140625" defaultRowHeight="12.75"/>
  <cols>
    <col min="2" max="2" width="42.8515625" style="0" customWidth="1"/>
    <col min="3" max="18" width="0" style="0" hidden="1" customWidth="1"/>
    <col min="19" max="19" width="20.28125" style="0" customWidth="1"/>
    <col min="20" max="20" width="21.421875" style="0" customWidth="1"/>
    <col min="21" max="46" width="0" style="0" hidden="1" customWidth="1"/>
  </cols>
  <sheetData>
    <row r="1" spans="1:48" ht="18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6" s="2" customFormat="1" ht="36.75" customHeight="1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60" t="s">
        <v>42</v>
      </c>
      <c r="T3" s="60" t="s">
        <v>43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21" t="s">
        <v>24</v>
      </c>
    </row>
    <row r="4" spans="2:46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50.2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aca="true" t="shared" si="0" ref="AS5:AS16">C5+E5+G5+I5+K5+M5+O5+AH24+Q5+S5+U5+W5+Y5+AA5+AC5+AE5+AG5+AI5+AK5+AM5+AO5+AQ5</f>
        <v>9058600</v>
      </c>
      <c r="AT5" s="17">
        <f aca="true" t="shared" si="1" ref="AT5:AT16">D5+F5+H5+J5+L5+N5+P5+R5+T5+V5+X5+Z5+AB5+AD5+AF5+AH5+AL5+AN5+AP5+AR5</f>
        <v>6188862.470000001</v>
      </c>
    </row>
    <row r="6" spans="2:46" ht="12.75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12.75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39.75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12.75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49.5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26.25" customHeight="1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43.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36" customHeight="1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33.75" customHeight="1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43.5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13.5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s="14" customFormat="1" ht="13.5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39">
        <f t="shared" si="2"/>
        <v>2552479</v>
      </c>
      <c r="N17" s="39">
        <f t="shared" si="2"/>
        <v>1788128.7800000003</v>
      </c>
      <c r="O17" s="39">
        <f t="shared" si="2"/>
        <v>2806480</v>
      </c>
      <c r="P17" s="39">
        <f t="shared" si="2"/>
        <v>1935841.87</v>
      </c>
      <c r="Q17" s="39">
        <f t="shared" si="2"/>
        <v>2212030</v>
      </c>
      <c r="R17" s="39">
        <f t="shared" si="2"/>
        <v>1630434.9899999998</v>
      </c>
      <c r="S17" s="40">
        <f t="shared" si="2"/>
        <v>2685422</v>
      </c>
      <c r="T17" s="40">
        <f t="shared" si="2"/>
        <v>1891518.08</v>
      </c>
      <c r="U17" s="13">
        <f t="shared" si="2"/>
        <v>950732</v>
      </c>
      <c r="V17" s="13">
        <f t="shared" si="2"/>
        <v>691734.24</v>
      </c>
      <c r="W17" s="13">
        <f t="shared" si="2"/>
        <v>2760479</v>
      </c>
      <c r="X17" s="13">
        <f t="shared" si="2"/>
        <v>1902831.5600000005</v>
      </c>
      <c r="Y17" s="13">
        <f t="shared" si="2"/>
        <v>2614203</v>
      </c>
      <c r="Z17" s="13">
        <f t="shared" si="2"/>
        <v>1830839.9</v>
      </c>
      <c r="AA17" s="13">
        <f t="shared" si="2"/>
        <v>2445715</v>
      </c>
      <c r="AB17" s="13">
        <f t="shared" si="2"/>
        <v>1831118.5</v>
      </c>
      <c r="AC17" s="13">
        <f t="shared" si="2"/>
        <v>1451973</v>
      </c>
      <c r="AD17" s="13">
        <f t="shared" si="2"/>
        <v>1062341.7</v>
      </c>
      <c r="AE17" s="13">
        <f t="shared" si="2"/>
        <v>1055275</v>
      </c>
      <c r="AF17" s="13">
        <f t="shared" si="2"/>
        <v>754468.9200000002</v>
      </c>
      <c r="AG17" s="13">
        <f t="shared" si="2"/>
        <v>1545681</v>
      </c>
      <c r="AH17" s="13">
        <f t="shared" si="2"/>
        <v>1107911.8200000003</v>
      </c>
      <c r="AI17" s="13">
        <f t="shared" si="2"/>
        <v>1802870</v>
      </c>
      <c r="AJ17" s="13">
        <f t="shared" si="2"/>
        <v>1304669.6500000001</v>
      </c>
      <c r="AK17" s="13">
        <f t="shared" si="2"/>
        <v>1075807</v>
      </c>
      <c r="AL17" s="13">
        <f t="shared" si="2"/>
        <v>772928.1900000001</v>
      </c>
      <c r="AM17" s="13">
        <f t="shared" si="2"/>
        <v>924137</v>
      </c>
      <c r="AN17" s="13">
        <f t="shared" si="2"/>
        <v>762287</v>
      </c>
      <c r="AO17" s="13">
        <f t="shared" si="2"/>
        <v>509165</v>
      </c>
      <c r="AP17" s="13">
        <f t="shared" si="2"/>
        <v>352884.2</v>
      </c>
      <c r="AQ17" s="13">
        <f t="shared" si="2"/>
        <v>2965844</v>
      </c>
      <c r="AR17" s="13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</sheetData>
  <sheetProtection/>
  <mergeCells count="1">
    <mergeCell ref="A1:A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2" sqref="A2:AY2"/>
    </sheetView>
  </sheetViews>
  <sheetFormatPr defaultColWidth="9.140625" defaultRowHeight="12.75"/>
  <cols>
    <col min="2" max="2" width="45.8515625" style="0" customWidth="1"/>
    <col min="3" max="26" width="0" style="0" hidden="1" customWidth="1"/>
    <col min="27" max="27" width="11.28125" style="0" customWidth="1"/>
    <col min="28" max="28" width="13.421875" style="0" customWidth="1"/>
    <col min="29" max="46" width="0" style="0" hidden="1" customWidth="1"/>
  </cols>
  <sheetData>
    <row r="1" spans="1:48" ht="18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6" s="2" customFormat="1" ht="39" thickBot="1">
      <c r="B3" s="63" t="s">
        <v>44</v>
      </c>
      <c r="C3" s="64" t="s">
        <v>0</v>
      </c>
      <c r="D3" s="64" t="s">
        <v>22</v>
      </c>
      <c r="E3" s="64" t="s">
        <v>1</v>
      </c>
      <c r="F3" s="64" t="s">
        <v>22</v>
      </c>
      <c r="G3" s="64" t="s">
        <v>2</v>
      </c>
      <c r="H3" s="64" t="s">
        <v>22</v>
      </c>
      <c r="I3" s="64" t="s">
        <v>3</v>
      </c>
      <c r="J3" s="64" t="s">
        <v>22</v>
      </c>
      <c r="K3" s="64" t="s">
        <v>4</v>
      </c>
      <c r="L3" s="64" t="s">
        <v>22</v>
      </c>
      <c r="M3" s="64" t="s">
        <v>5</v>
      </c>
      <c r="N3" s="64" t="s">
        <v>22</v>
      </c>
      <c r="O3" s="64" t="s">
        <v>6</v>
      </c>
      <c r="P3" s="64" t="s">
        <v>22</v>
      </c>
      <c r="Q3" s="64" t="s">
        <v>7</v>
      </c>
      <c r="R3" s="64" t="s">
        <v>22</v>
      </c>
      <c r="S3" s="64" t="s">
        <v>8</v>
      </c>
      <c r="T3" s="64" t="s">
        <v>22</v>
      </c>
      <c r="U3" s="64" t="s">
        <v>9</v>
      </c>
      <c r="V3" s="64" t="s">
        <v>22</v>
      </c>
      <c r="W3" s="64" t="s">
        <v>10</v>
      </c>
      <c r="X3" s="64" t="s">
        <v>22</v>
      </c>
      <c r="Y3" s="64" t="s">
        <v>11</v>
      </c>
      <c r="Z3" s="64" t="s">
        <v>22</v>
      </c>
      <c r="AA3" s="65" t="s">
        <v>42</v>
      </c>
      <c r="AB3" s="65" t="s">
        <v>43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21" t="s">
        <v>24</v>
      </c>
    </row>
    <row r="4" spans="2:46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41.2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aca="true" t="shared" si="0" ref="AS5:AS16">C5+E5+G5+I5+K5+M5+O5+AH24+Q5+S5+U5+W5+Y5+AA5+AC5+AE5+AG5+AI5+AK5+AM5+AO5+AQ5</f>
        <v>9058600</v>
      </c>
      <c r="AT5" s="17">
        <f aca="true" t="shared" si="1" ref="AT5:AT16">D5+F5+H5+J5+L5+N5+P5+R5+T5+V5+X5+Z5+AB5+AD5+AF5+AH5+AL5+AN5+AP5+AR5</f>
        <v>6188862.470000001</v>
      </c>
    </row>
    <row r="6" spans="2:46" ht="37.5" customHeight="1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29.25" customHeight="1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42.75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30" customHeight="1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31.5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36.75" customHeight="1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44.2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35.25" customHeight="1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30" customHeight="1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39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13.5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s="14" customFormat="1" ht="12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39">
        <f t="shared" si="2"/>
        <v>2552479</v>
      </c>
      <c r="N17" s="39">
        <f t="shared" si="2"/>
        <v>1788128.7800000003</v>
      </c>
      <c r="O17" s="39">
        <f t="shared" si="2"/>
        <v>2806480</v>
      </c>
      <c r="P17" s="39">
        <f t="shared" si="2"/>
        <v>1935841.87</v>
      </c>
      <c r="Q17" s="39">
        <f t="shared" si="2"/>
        <v>2212030</v>
      </c>
      <c r="R17" s="39">
        <f t="shared" si="2"/>
        <v>1630434.9899999998</v>
      </c>
      <c r="S17" s="39">
        <f t="shared" si="2"/>
        <v>2685422</v>
      </c>
      <c r="T17" s="39">
        <f t="shared" si="2"/>
        <v>1891518.08</v>
      </c>
      <c r="U17" s="39">
        <f t="shared" si="2"/>
        <v>950732</v>
      </c>
      <c r="V17" s="39">
        <f t="shared" si="2"/>
        <v>691734.24</v>
      </c>
      <c r="W17" s="39">
        <f t="shared" si="2"/>
        <v>2760479</v>
      </c>
      <c r="X17" s="39">
        <f t="shared" si="2"/>
        <v>1902831.5600000005</v>
      </c>
      <c r="Y17" s="39">
        <f t="shared" si="2"/>
        <v>2614203</v>
      </c>
      <c r="Z17" s="39">
        <f t="shared" si="2"/>
        <v>1830839.9</v>
      </c>
      <c r="AA17" s="39">
        <f t="shared" si="2"/>
        <v>2445715</v>
      </c>
      <c r="AB17" s="39">
        <f t="shared" si="2"/>
        <v>1831118.5</v>
      </c>
      <c r="AC17" s="13">
        <f t="shared" si="2"/>
        <v>1451973</v>
      </c>
      <c r="AD17" s="13">
        <f t="shared" si="2"/>
        <v>1062341.7</v>
      </c>
      <c r="AE17" s="13">
        <f t="shared" si="2"/>
        <v>1055275</v>
      </c>
      <c r="AF17" s="13">
        <f t="shared" si="2"/>
        <v>754468.9200000002</v>
      </c>
      <c r="AG17" s="13">
        <f t="shared" si="2"/>
        <v>1545681</v>
      </c>
      <c r="AH17" s="13">
        <f t="shared" si="2"/>
        <v>1107911.8200000003</v>
      </c>
      <c r="AI17" s="13">
        <f t="shared" si="2"/>
        <v>1802870</v>
      </c>
      <c r="AJ17" s="13">
        <f t="shared" si="2"/>
        <v>1304669.6500000001</v>
      </c>
      <c r="AK17" s="13">
        <f t="shared" si="2"/>
        <v>1075807</v>
      </c>
      <c r="AL17" s="13">
        <f t="shared" si="2"/>
        <v>772928.1900000001</v>
      </c>
      <c r="AM17" s="13">
        <f t="shared" si="2"/>
        <v>924137</v>
      </c>
      <c r="AN17" s="13">
        <f t="shared" si="2"/>
        <v>762287</v>
      </c>
      <c r="AO17" s="13">
        <f t="shared" si="2"/>
        <v>509165</v>
      </c>
      <c r="AP17" s="13">
        <f t="shared" si="2"/>
        <v>352884.2</v>
      </c>
      <c r="AQ17" s="13">
        <f t="shared" si="2"/>
        <v>2965844</v>
      </c>
      <c r="AR17" s="13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</sheetData>
  <sheetProtection/>
  <mergeCells count="1">
    <mergeCell ref="A1:A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2" sqref="A2:AY2"/>
    </sheetView>
  </sheetViews>
  <sheetFormatPr defaultColWidth="9.140625" defaultRowHeight="12.75"/>
  <cols>
    <col min="2" max="2" width="43.28125" style="0" customWidth="1"/>
    <col min="3" max="22" width="0" style="0" hidden="1" customWidth="1"/>
    <col min="23" max="23" width="11.57421875" style="0" customWidth="1"/>
    <col min="24" max="24" width="13.140625" style="0" customWidth="1"/>
    <col min="25" max="46" width="0" style="0" hidden="1" customWidth="1"/>
  </cols>
  <sheetData>
    <row r="1" spans="1:48" ht="18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6" s="2" customFormat="1" ht="39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60" t="s">
        <v>42</v>
      </c>
      <c r="X3" s="60" t="s">
        <v>43</v>
      </c>
      <c r="Y3" s="58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21" t="s">
        <v>24</v>
      </c>
    </row>
    <row r="4" spans="2:46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36.7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aca="true" t="shared" si="0" ref="AS5:AS16">C5+E5+G5+I5+K5+M5+O5+AH24+Q5+S5+U5+W5+Y5+AA5+AC5+AE5+AG5+AI5+AK5+AM5+AO5+AQ5</f>
        <v>9058600</v>
      </c>
      <c r="AT5" s="17">
        <f aca="true" t="shared" si="1" ref="AT5:AT16">D5+F5+H5+J5+L5+N5+P5+R5+T5+V5+X5+Z5+AB5+AD5+AF5+AH5+AL5+AN5+AP5+AR5</f>
        <v>6188862.470000001</v>
      </c>
    </row>
    <row r="6" spans="2:46" ht="12.75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12.75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57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12.75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39.75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33.75" customHeight="1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45.7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33" customHeight="1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34.5" customHeight="1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42.75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13.5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s="14" customFormat="1" ht="13.5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39">
        <f t="shared" si="2"/>
        <v>2552479</v>
      </c>
      <c r="N17" s="39">
        <f t="shared" si="2"/>
        <v>1788128.7800000003</v>
      </c>
      <c r="O17" s="39">
        <f t="shared" si="2"/>
        <v>2806480</v>
      </c>
      <c r="P17" s="39">
        <f t="shared" si="2"/>
        <v>1935841.87</v>
      </c>
      <c r="Q17" s="39">
        <f t="shared" si="2"/>
        <v>2212030</v>
      </c>
      <c r="R17" s="39">
        <f t="shared" si="2"/>
        <v>1630434.9899999998</v>
      </c>
      <c r="S17" s="39">
        <f t="shared" si="2"/>
        <v>2685422</v>
      </c>
      <c r="T17" s="39">
        <f t="shared" si="2"/>
        <v>1891518.08</v>
      </c>
      <c r="U17" s="39">
        <f t="shared" si="2"/>
        <v>950732</v>
      </c>
      <c r="V17" s="39">
        <f t="shared" si="2"/>
        <v>691734.24</v>
      </c>
      <c r="W17" s="40">
        <f t="shared" si="2"/>
        <v>2760479</v>
      </c>
      <c r="X17" s="40">
        <f t="shared" si="2"/>
        <v>1902831.5600000005</v>
      </c>
      <c r="Y17" s="13">
        <f t="shared" si="2"/>
        <v>2614203</v>
      </c>
      <c r="Z17" s="13">
        <f t="shared" si="2"/>
        <v>1830839.9</v>
      </c>
      <c r="AA17" s="13">
        <f t="shared" si="2"/>
        <v>2445715</v>
      </c>
      <c r="AB17" s="13">
        <f t="shared" si="2"/>
        <v>1831118.5</v>
      </c>
      <c r="AC17" s="13">
        <f t="shared" si="2"/>
        <v>1451973</v>
      </c>
      <c r="AD17" s="13">
        <f t="shared" si="2"/>
        <v>1062341.7</v>
      </c>
      <c r="AE17" s="13">
        <f t="shared" si="2"/>
        <v>1055275</v>
      </c>
      <c r="AF17" s="13">
        <f t="shared" si="2"/>
        <v>754468.9200000002</v>
      </c>
      <c r="AG17" s="13">
        <f t="shared" si="2"/>
        <v>1545681</v>
      </c>
      <c r="AH17" s="13">
        <f t="shared" si="2"/>
        <v>1107911.8200000003</v>
      </c>
      <c r="AI17" s="13">
        <f t="shared" si="2"/>
        <v>1802870</v>
      </c>
      <c r="AJ17" s="13">
        <f t="shared" si="2"/>
        <v>1304669.6500000001</v>
      </c>
      <c r="AK17" s="13">
        <f t="shared" si="2"/>
        <v>1075807</v>
      </c>
      <c r="AL17" s="13">
        <f t="shared" si="2"/>
        <v>772928.1900000001</v>
      </c>
      <c r="AM17" s="13">
        <f t="shared" si="2"/>
        <v>924137</v>
      </c>
      <c r="AN17" s="13">
        <f t="shared" si="2"/>
        <v>762287</v>
      </c>
      <c r="AO17" s="13">
        <f t="shared" si="2"/>
        <v>509165</v>
      </c>
      <c r="AP17" s="13">
        <f t="shared" si="2"/>
        <v>352884.2</v>
      </c>
      <c r="AQ17" s="13">
        <f t="shared" si="2"/>
        <v>2965844</v>
      </c>
      <c r="AR17" s="13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</sheetData>
  <sheetProtection/>
  <mergeCells count="1">
    <mergeCell ref="A1:A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18"/>
  <sheetViews>
    <sheetView zoomScalePageLayoutView="0" workbookViewId="0" topLeftCell="A1">
      <selection activeCell="A2" sqref="A2:AY2"/>
    </sheetView>
  </sheetViews>
  <sheetFormatPr defaultColWidth="9.140625" defaultRowHeight="12.75"/>
  <cols>
    <col min="2" max="2" width="51.57421875" style="0" customWidth="1"/>
    <col min="3" max="34" width="0" style="0" hidden="1" customWidth="1"/>
    <col min="35" max="35" width="12.57421875" style="0" customWidth="1"/>
    <col min="36" max="36" width="10.421875" style="0" bestFit="1" customWidth="1"/>
    <col min="37" max="45" width="0" style="0" hidden="1" customWidth="1"/>
    <col min="46" max="46" width="3.00390625" style="0" hidden="1" customWidth="1"/>
  </cols>
  <sheetData>
    <row r="1" spans="2:49" ht="18.75"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6" ht="39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60" t="s">
        <v>42</v>
      </c>
      <c r="AJ3" s="60" t="s">
        <v>43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21" t="s">
        <v>24</v>
      </c>
    </row>
    <row r="4" spans="2:46" ht="30.75" customHeight="1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40.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aca="true" t="shared" si="0" ref="AS5:AS16">C5+E5+G5+I5+K5+M5+O5+AH24+Q5+S5+U5+W5+Y5+AA5+AC5+AE5+AG5+AI5+AK5+AM5+AO5+AQ5</f>
        <v>9058600</v>
      </c>
      <c r="AT5" s="17">
        <f aca="true" t="shared" si="1" ref="AT5:AT16">D5+F5+H5+J5+L5+N5+P5+R5+T5+V5+X5+Z5+AB5+AD5+AF5+AH5+AL5+AN5+AP5+AR5</f>
        <v>6188862.470000001</v>
      </c>
    </row>
    <row r="6" spans="2:46" ht="35.25" customHeight="1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27" customHeight="1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39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26.25" customHeight="1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32.25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29.25" customHeight="1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27.7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30.75" customHeight="1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21.75" customHeight="1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35.25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21.75" customHeight="1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ht="13.5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39">
        <f t="shared" si="2"/>
        <v>2552479</v>
      </c>
      <c r="N17" s="39">
        <f t="shared" si="2"/>
        <v>1788128.7800000003</v>
      </c>
      <c r="O17" s="39">
        <f t="shared" si="2"/>
        <v>2806480</v>
      </c>
      <c r="P17" s="39">
        <f t="shared" si="2"/>
        <v>1935841.87</v>
      </c>
      <c r="Q17" s="39">
        <f t="shared" si="2"/>
        <v>2212030</v>
      </c>
      <c r="R17" s="39">
        <f t="shared" si="2"/>
        <v>1630434.9899999998</v>
      </c>
      <c r="S17" s="39">
        <f t="shared" si="2"/>
        <v>2685422</v>
      </c>
      <c r="T17" s="39">
        <f t="shared" si="2"/>
        <v>1891518.08</v>
      </c>
      <c r="U17" s="39">
        <f t="shared" si="2"/>
        <v>950732</v>
      </c>
      <c r="V17" s="39">
        <f t="shared" si="2"/>
        <v>691734.24</v>
      </c>
      <c r="W17" s="39">
        <f t="shared" si="2"/>
        <v>2760479</v>
      </c>
      <c r="X17" s="39">
        <f t="shared" si="2"/>
        <v>1902831.5600000005</v>
      </c>
      <c r="Y17" s="39">
        <f t="shared" si="2"/>
        <v>2614203</v>
      </c>
      <c r="Z17" s="39">
        <f t="shared" si="2"/>
        <v>1830839.9</v>
      </c>
      <c r="AA17" s="39">
        <f t="shared" si="2"/>
        <v>2445715</v>
      </c>
      <c r="AB17" s="39">
        <f t="shared" si="2"/>
        <v>1831118.5</v>
      </c>
      <c r="AC17" s="39">
        <f t="shared" si="2"/>
        <v>1451973</v>
      </c>
      <c r="AD17" s="39">
        <f t="shared" si="2"/>
        <v>1062341.7</v>
      </c>
      <c r="AE17" s="39">
        <f t="shared" si="2"/>
        <v>1055275</v>
      </c>
      <c r="AF17" s="39">
        <f t="shared" si="2"/>
        <v>754468.9200000002</v>
      </c>
      <c r="AG17" s="39">
        <f t="shared" si="2"/>
        <v>1545681</v>
      </c>
      <c r="AH17" s="39">
        <f t="shared" si="2"/>
        <v>1107911.8200000003</v>
      </c>
      <c r="AI17" s="40">
        <f t="shared" si="2"/>
        <v>1802870</v>
      </c>
      <c r="AJ17" s="40">
        <f t="shared" si="2"/>
        <v>1304669.6500000001</v>
      </c>
      <c r="AK17" s="13">
        <f t="shared" si="2"/>
        <v>1075807</v>
      </c>
      <c r="AL17" s="13">
        <f t="shared" si="2"/>
        <v>772928.1900000001</v>
      </c>
      <c r="AM17" s="13">
        <f t="shared" si="2"/>
        <v>924137</v>
      </c>
      <c r="AN17" s="13">
        <f t="shared" si="2"/>
        <v>762287</v>
      </c>
      <c r="AO17" s="13">
        <f t="shared" si="2"/>
        <v>509165</v>
      </c>
      <c r="AP17" s="13">
        <f t="shared" si="2"/>
        <v>352884.2</v>
      </c>
      <c r="AQ17" s="13">
        <f t="shared" si="2"/>
        <v>2965844</v>
      </c>
      <c r="AR17" s="13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  <row r="18" spans="3:4" ht="12.75">
      <c r="C18" s="2"/>
      <c r="D18" s="2"/>
    </row>
  </sheetData>
  <sheetProtection/>
  <mergeCells count="1">
    <mergeCell ref="B1:A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W17"/>
  <sheetViews>
    <sheetView zoomScalePageLayoutView="0" workbookViewId="0" topLeftCell="A1">
      <selection activeCell="AZ8" sqref="AZ8"/>
    </sheetView>
  </sheetViews>
  <sheetFormatPr defaultColWidth="9.140625" defaultRowHeight="12.75"/>
  <cols>
    <col min="2" max="2" width="27.421875" style="0" customWidth="1"/>
    <col min="3" max="46" width="0" style="0" hidden="1" customWidth="1"/>
    <col min="47" max="47" width="11.7109375" style="0" customWidth="1"/>
    <col min="48" max="48" width="12.00390625" style="0" customWidth="1"/>
  </cols>
  <sheetData>
    <row r="1" spans="2:49" ht="18.75"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8" ht="39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31" t="s">
        <v>24</v>
      </c>
      <c r="AU3" s="60" t="s">
        <v>42</v>
      </c>
      <c r="AV3" s="62" t="s">
        <v>43</v>
      </c>
    </row>
    <row r="4" spans="2:48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32">
        <f>C4+E4+G4+I4+K4+M4+O4+AH23+Q4+S4+U4+W4+Y4+AA4+AC4+AE4+AG4+AI4+AK4+AM4+AO4+AQ4</f>
        <v>41201450</v>
      </c>
      <c r="AT4" s="33">
        <f>D4+F4+H4+J4+L4+N4+P4+R4+T4+V4+X4+Z4+AB4+AD4+AF4+AH4+AL4+AN4+AP4+AR4</f>
        <v>28352428.55000001</v>
      </c>
      <c r="AU4" s="66">
        <v>1725450</v>
      </c>
      <c r="AV4" s="66">
        <v>1233062.2</v>
      </c>
    </row>
    <row r="5" spans="2:48" ht="38.2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6">
        <v>529622</v>
      </c>
      <c r="AR5" s="6">
        <v>337693.5</v>
      </c>
      <c r="AS5" s="36">
        <f aca="true" t="shared" si="0" ref="AS5:AS16">C5+E5+G5+I5+K5+M5+O5+AH24+Q5+S5+U5+W5+Y5+AA5+AC5+AE5+AG5+AI5+AK5+AM5+AO5+AQ5</f>
        <v>9058600</v>
      </c>
      <c r="AT5" s="36">
        <f aca="true" t="shared" si="1" ref="AT5:AT16">D5+F5+H5+J5+L5+N5+P5+R5+T5+V5+X5+Z5+AB5+AD5+AF5+AH5+AL5+AN5+AP5+AR5</f>
        <v>6188862.470000001</v>
      </c>
      <c r="AU5" s="67">
        <v>379600</v>
      </c>
      <c r="AV5" s="59">
        <v>261442.77</v>
      </c>
    </row>
    <row r="6" spans="2:48" ht="38.25" customHeight="1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36">
        <f t="shared" si="0"/>
        <v>1987000</v>
      </c>
      <c r="AT6" s="37">
        <f t="shared" si="1"/>
        <v>931816.79</v>
      </c>
      <c r="AU6" s="67"/>
      <c r="AV6" s="67"/>
    </row>
    <row r="7" spans="2:48" ht="26.25" customHeight="1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38">
        <f t="shared" si="0"/>
        <v>1088205.68</v>
      </c>
      <c r="AT7" s="37">
        <f t="shared" si="1"/>
        <v>620233.03</v>
      </c>
      <c r="AU7" s="67">
        <v>12930</v>
      </c>
      <c r="AV7" s="67">
        <v>2830</v>
      </c>
    </row>
    <row r="8" spans="2:48" ht="51.75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38">
        <f t="shared" si="0"/>
        <v>489462</v>
      </c>
      <c r="AT8" s="37">
        <f t="shared" si="1"/>
        <v>339896.69999999995</v>
      </c>
      <c r="AU8" s="67">
        <v>7370</v>
      </c>
      <c r="AV8" s="67">
        <v>3375</v>
      </c>
    </row>
    <row r="9" spans="2:48" ht="32.25" customHeight="1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36">
        <f t="shared" si="0"/>
        <v>6000</v>
      </c>
      <c r="AT9" s="37">
        <f t="shared" si="1"/>
        <v>2199.95</v>
      </c>
      <c r="AU9" s="67"/>
      <c r="AV9" s="67"/>
    </row>
    <row r="10" spans="2:48" ht="34.5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38">
        <f t="shared" si="0"/>
        <v>80000</v>
      </c>
      <c r="AT10" s="37">
        <f t="shared" si="1"/>
        <v>52381.229999999996</v>
      </c>
      <c r="AU10" s="67">
        <v>5250</v>
      </c>
      <c r="AV10" s="67">
        <v>2263.03</v>
      </c>
    </row>
    <row r="11" spans="2:48" ht="37.5" customHeight="1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36">
        <f t="shared" si="0"/>
        <v>472120</v>
      </c>
      <c r="AT11" s="37">
        <f t="shared" si="1"/>
        <v>300352.91</v>
      </c>
      <c r="AU11" s="67">
        <v>75720</v>
      </c>
      <c r="AV11" s="67">
        <v>40815.16</v>
      </c>
    </row>
    <row r="12" spans="2:48" ht="51.7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36">
        <f t="shared" si="0"/>
        <v>91450</v>
      </c>
      <c r="AT12" s="37">
        <f t="shared" si="1"/>
        <v>32873.54</v>
      </c>
      <c r="AU12" s="67">
        <v>8880</v>
      </c>
      <c r="AV12" s="67">
        <v>2703.1</v>
      </c>
    </row>
    <row r="13" spans="2:48" ht="37.5" customHeight="1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36">
        <f t="shared" si="0"/>
        <v>959532</v>
      </c>
      <c r="AT13" s="37">
        <f t="shared" si="1"/>
        <v>584987.8600000001</v>
      </c>
      <c r="AU13" s="67">
        <v>7490</v>
      </c>
      <c r="AV13" s="67">
        <v>4715.04</v>
      </c>
    </row>
    <row r="14" spans="2:48" ht="37.5" customHeight="1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36">
        <f t="shared" si="0"/>
        <v>2080490</v>
      </c>
      <c r="AT14" s="37">
        <f t="shared" si="1"/>
        <v>1333719.81</v>
      </c>
      <c r="AU14" s="67"/>
      <c r="AV14" s="67"/>
    </row>
    <row r="15" spans="2:48" ht="42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36">
        <f t="shared" si="0"/>
        <v>1130000</v>
      </c>
      <c r="AT15" s="37">
        <f t="shared" si="1"/>
        <v>607664.14</v>
      </c>
      <c r="AU15" s="67"/>
      <c r="AV15" s="67"/>
    </row>
    <row r="16" spans="2:48" ht="13.5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50">
        <f t="shared" si="0"/>
        <v>3688.32</v>
      </c>
      <c r="AT16" s="51">
        <f t="shared" si="1"/>
        <v>3688.32</v>
      </c>
      <c r="AU16" s="68"/>
      <c r="AV16" s="68"/>
    </row>
    <row r="17" spans="2:48" ht="13.5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39">
        <f t="shared" si="2"/>
        <v>2552479</v>
      </c>
      <c r="N17" s="39">
        <f t="shared" si="2"/>
        <v>1788128.7800000003</v>
      </c>
      <c r="O17" s="39">
        <f t="shared" si="2"/>
        <v>2806480</v>
      </c>
      <c r="P17" s="39">
        <f t="shared" si="2"/>
        <v>1935841.87</v>
      </c>
      <c r="Q17" s="39">
        <f t="shared" si="2"/>
        <v>2212030</v>
      </c>
      <c r="R17" s="39">
        <f t="shared" si="2"/>
        <v>1630434.9899999998</v>
      </c>
      <c r="S17" s="39">
        <f t="shared" si="2"/>
        <v>2685422</v>
      </c>
      <c r="T17" s="39">
        <f t="shared" si="2"/>
        <v>1891518.08</v>
      </c>
      <c r="U17" s="39">
        <f t="shared" si="2"/>
        <v>950732</v>
      </c>
      <c r="V17" s="39">
        <f t="shared" si="2"/>
        <v>691734.24</v>
      </c>
      <c r="W17" s="39">
        <f t="shared" si="2"/>
        <v>2760479</v>
      </c>
      <c r="X17" s="39">
        <f t="shared" si="2"/>
        <v>1902831.5600000005</v>
      </c>
      <c r="Y17" s="39">
        <f t="shared" si="2"/>
        <v>2614203</v>
      </c>
      <c r="Z17" s="39">
        <f t="shared" si="2"/>
        <v>1830839.9</v>
      </c>
      <c r="AA17" s="39">
        <f t="shared" si="2"/>
        <v>2445715</v>
      </c>
      <c r="AB17" s="39">
        <f t="shared" si="2"/>
        <v>1831118.5</v>
      </c>
      <c r="AC17" s="39">
        <f t="shared" si="2"/>
        <v>1451973</v>
      </c>
      <c r="AD17" s="39">
        <f t="shared" si="2"/>
        <v>1062341.7</v>
      </c>
      <c r="AE17" s="39">
        <f t="shared" si="2"/>
        <v>1055275</v>
      </c>
      <c r="AF17" s="39">
        <f t="shared" si="2"/>
        <v>754468.9200000002</v>
      </c>
      <c r="AG17" s="39">
        <f t="shared" si="2"/>
        <v>1545681</v>
      </c>
      <c r="AH17" s="39">
        <f t="shared" si="2"/>
        <v>1107911.8200000003</v>
      </c>
      <c r="AI17" s="40">
        <f t="shared" si="2"/>
        <v>1802870</v>
      </c>
      <c r="AJ17" s="40">
        <f t="shared" si="2"/>
        <v>1304669.6500000001</v>
      </c>
      <c r="AK17" s="39">
        <f t="shared" si="2"/>
        <v>1075807</v>
      </c>
      <c r="AL17" s="39">
        <f t="shared" si="2"/>
        <v>772928.1900000001</v>
      </c>
      <c r="AM17" s="39">
        <f t="shared" si="2"/>
        <v>924137</v>
      </c>
      <c r="AN17" s="39">
        <f t="shared" si="2"/>
        <v>762287</v>
      </c>
      <c r="AO17" s="39">
        <f t="shared" si="2"/>
        <v>509165</v>
      </c>
      <c r="AP17" s="39">
        <f t="shared" si="2"/>
        <v>352884.2</v>
      </c>
      <c r="AQ17" s="39">
        <f t="shared" si="2"/>
        <v>2965844</v>
      </c>
      <c r="AR17" s="39">
        <f t="shared" si="2"/>
        <v>1889702.9000000001</v>
      </c>
      <c r="AS17" s="69">
        <f>SUM(AS4:AS16)</f>
        <v>58647998</v>
      </c>
      <c r="AT17" s="70">
        <f>SUM(AT4:AT16)</f>
        <v>39351105.30000001</v>
      </c>
      <c r="AU17" s="64">
        <f>SUM(AU4:AU16)</f>
        <v>2222690</v>
      </c>
      <c r="AV17" s="71">
        <f>SUM(AV4:AV16)</f>
        <v>1551206.3</v>
      </c>
    </row>
  </sheetData>
  <sheetProtection/>
  <mergeCells count="1">
    <mergeCell ref="B1:AW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17"/>
  <sheetViews>
    <sheetView zoomScalePageLayoutView="0" workbookViewId="0" topLeftCell="A1">
      <selection activeCell="AY9" sqref="AY9"/>
    </sheetView>
  </sheetViews>
  <sheetFormatPr defaultColWidth="9.140625" defaultRowHeight="12.75"/>
  <cols>
    <col min="2" max="2" width="27.140625" style="0" customWidth="1"/>
    <col min="3" max="46" width="0" style="0" hidden="1" customWidth="1"/>
    <col min="47" max="47" width="11.140625" style="0" customWidth="1"/>
    <col min="48" max="48" width="11.57421875" style="0" customWidth="1"/>
  </cols>
  <sheetData>
    <row r="1" spans="2:49" ht="18.75"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8" ht="39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31" t="s">
        <v>24</v>
      </c>
      <c r="AU3" s="60" t="s">
        <v>42</v>
      </c>
      <c r="AV3" s="62" t="s">
        <v>43</v>
      </c>
    </row>
    <row r="4" spans="2:48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32">
        <f>C4+E4+G4+I4+K4+M4+O4+AH23+Q4+S4+U4+W4+Y4+AA4+AC4+AE4+AG4+AI4+AK4+AM4+AO4+AQ4</f>
        <v>41201450</v>
      </c>
      <c r="AT4" s="33">
        <f>D4+F4+H4+J4+L4+N4+P4+R4+T4+V4+X4+Z4+AB4+AD4+AF4+AH4+AL4+AN4+AP4+AR4</f>
        <v>28352428.55000001</v>
      </c>
      <c r="AU4" s="72">
        <v>1041410</v>
      </c>
      <c r="AV4" s="72">
        <v>708089.87</v>
      </c>
    </row>
    <row r="5" spans="2:48" ht="38.2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6">
        <v>529622</v>
      </c>
      <c r="AR5" s="6">
        <v>337693.5</v>
      </c>
      <c r="AS5" s="36">
        <f aca="true" t="shared" si="0" ref="AS5:AS16">C5+E5+G5+I5+K5+M5+O5+AH24+Q5+S5+U5+W5+Y5+AA5+AC5+AE5+AG5+AI5+AK5+AM5+AO5+AQ5</f>
        <v>9058600</v>
      </c>
      <c r="AT5" s="36">
        <f aca="true" t="shared" si="1" ref="AT5:AT16">D5+F5+H5+J5+L5+N5+P5+R5+T5+V5+X5+Z5+AB5+AD5+AF5+AH5+AL5+AN5+AP5+AR5</f>
        <v>6188862.470000001</v>
      </c>
      <c r="AU5" s="73">
        <v>229220</v>
      </c>
      <c r="AV5" s="74">
        <v>156142.48</v>
      </c>
    </row>
    <row r="6" spans="2:48" ht="31.5" customHeight="1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36">
        <f t="shared" si="0"/>
        <v>1987000</v>
      </c>
      <c r="AT6" s="37">
        <f t="shared" si="1"/>
        <v>931816.79</v>
      </c>
      <c r="AU6" s="73"/>
      <c r="AV6" s="73"/>
    </row>
    <row r="7" spans="2:48" ht="12.75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38">
        <f t="shared" si="0"/>
        <v>1088205.68</v>
      </c>
      <c r="AT7" s="37">
        <f t="shared" si="1"/>
        <v>620233.03</v>
      </c>
      <c r="AU7" s="73">
        <v>14270</v>
      </c>
      <c r="AV7" s="73">
        <v>3409.08</v>
      </c>
    </row>
    <row r="8" spans="2:48" ht="33.75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38">
        <f t="shared" si="0"/>
        <v>489462</v>
      </c>
      <c r="AT8" s="37">
        <f t="shared" si="1"/>
        <v>339896.69999999995</v>
      </c>
      <c r="AU8" s="73">
        <v>6300</v>
      </c>
      <c r="AV8" s="73">
        <v>108</v>
      </c>
    </row>
    <row r="9" spans="2:48" ht="12.75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36">
        <f t="shared" si="0"/>
        <v>6000</v>
      </c>
      <c r="AT9" s="37">
        <f t="shared" si="1"/>
        <v>2199.95</v>
      </c>
      <c r="AU9" s="73"/>
      <c r="AV9" s="73"/>
    </row>
    <row r="10" spans="2:48" ht="39.75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38">
        <f t="shared" si="0"/>
        <v>80000</v>
      </c>
      <c r="AT10" s="37">
        <f t="shared" si="1"/>
        <v>52381.229999999996</v>
      </c>
      <c r="AU10" s="73">
        <v>1000</v>
      </c>
      <c r="AV10" s="73">
        <v>388.13</v>
      </c>
    </row>
    <row r="11" spans="2:48" ht="27" customHeight="1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36">
        <f t="shared" si="0"/>
        <v>472120</v>
      </c>
      <c r="AT11" s="37">
        <f t="shared" si="1"/>
        <v>300352.91</v>
      </c>
      <c r="AU11" s="73"/>
      <c r="AV11" s="73"/>
    </row>
    <row r="12" spans="2:48" ht="38.2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36">
        <f t="shared" si="0"/>
        <v>91450</v>
      </c>
      <c r="AT12" s="37">
        <f t="shared" si="1"/>
        <v>32873.54</v>
      </c>
      <c r="AU12" s="73"/>
      <c r="AV12" s="73"/>
    </row>
    <row r="13" spans="2:48" ht="30.75" customHeight="1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36">
        <f t="shared" si="0"/>
        <v>959532</v>
      </c>
      <c r="AT13" s="37">
        <f t="shared" si="1"/>
        <v>584987.8600000001</v>
      </c>
      <c r="AU13" s="73">
        <v>9210</v>
      </c>
      <c r="AV13" s="73">
        <v>4811.27</v>
      </c>
    </row>
    <row r="14" spans="2:48" ht="36" customHeight="1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36">
        <f t="shared" si="0"/>
        <v>2080490</v>
      </c>
      <c r="AT14" s="37">
        <f t="shared" si="1"/>
        <v>1333719.81</v>
      </c>
      <c r="AU14" s="73"/>
      <c r="AV14" s="73"/>
    </row>
    <row r="15" spans="2:48" ht="33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36">
        <f t="shared" si="0"/>
        <v>1130000</v>
      </c>
      <c r="AT15" s="37">
        <f t="shared" si="1"/>
        <v>607664.14</v>
      </c>
      <c r="AU15" s="73">
        <v>5000</v>
      </c>
      <c r="AV15" s="73">
        <v>4998</v>
      </c>
    </row>
    <row r="16" spans="2:48" ht="13.5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50">
        <f t="shared" si="0"/>
        <v>3688.32</v>
      </c>
      <c r="AT16" s="51">
        <f t="shared" si="1"/>
        <v>3688.32</v>
      </c>
      <c r="AU16" s="75"/>
      <c r="AV16" s="75"/>
    </row>
    <row r="17" spans="2:48" ht="13.5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39">
        <f t="shared" si="2"/>
        <v>2552479</v>
      </c>
      <c r="N17" s="39">
        <f t="shared" si="2"/>
        <v>1788128.7800000003</v>
      </c>
      <c r="O17" s="39">
        <f t="shared" si="2"/>
        <v>2806480</v>
      </c>
      <c r="P17" s="39">
        <f t="shared" si="2"/>
        <v>1935841.87</v>
      </c>
      <c r="Q17" s="39">
        <f t="shared" si="2"/>
        <v>2212030</v>
      </c>
      <c r="R17" s="39">
        <f t="shared" si="2"/>
        <v>1630434.9899999998</v>
      </c>
      <c r="S17" s="39">
        <f t="shared" si="2"/>
        <v>2685422</v>
      </c>
      <c r="T17" s="39">
        <f t="shared" si="2"/>
        <v>1891518.08</v>
      </c>
      <c r="U17" s="39">
        <f t="shared" si="2"/>
        <v>950732</v>
      </c>
      <c r="V17" s="39">
        <f t="shared" si="2"/>
        <v>691734.24</v>
      </c>
      <c r="W17" s="39">
        <f t="shared" si="2"/>
        <v>2760479</v>
      </c>
      <c r="X17" s="39">
        <f t="shared" si="2"/>
        <v>1902831.5600000005</v>
      </c>
      <c r="Y17" s="39">
        <f t="shared" si="2"/>
        <v>2614203</v>
      </c>
      <c r="Z17" s="39">
        <f t="shared" si="2"/>
        <v>1830839.9</v>
      </c>
      <c r="AA17" s="39">
        <f t="shared" si="2"/>
        <v>2445715</v>
      </c>
      <c r="AB17" s="39">
        <f t="shared" si="2"/>
        <v>1831118.5</v>
      </c>
      <c r="AC17" s="39">
        <f t="shared" si="2"/>
        <v>1451973</v>
      </c>
      <c r="AD17" s="39">
        <f t="shared" si="2"/>
        <v>1062341.7</v>
      </c>
      <c r="AE17" s="39">
        <f t="shared" si="2"/>
        <v>1055275</v>
      </c>
      <c r="AF17" s="39">
        <f t="shared" si="2"/>
        <v>754468.9200000002</v>
      </c>
      <c r="AG17" s="39">
        <f t="shared" si="2"/>
        <v>1545681</v>
      </c>
      <c r="AH17" s="39">
        <f t="shared" si="2"/>
        <v>1107911.8200000003</v>
      </c>
      <c r="AI17" s="40">
        <f t="shared" si="2"/>
        <v>1802870</v>
      </c>
      <c r="AJ17" s="40">
        <f t="shared" si="2"/>
        <v>1304669.6500000001</v>
      </c>
      <c r="AK17" s="39">
        <f t="shared" si="2"/>
        <v>1075807</v>
      </c>
      <c r="AL17" s="39">
        <f t="shared" si="2"/>
        <v>772928.1900000001</v>
      </c>
      <c r="AM17" s="39">
        <f t="shared" si="2"/>
        <v>924137</v>
      </c>
      <c r="AN17" s="39">
        <f t="shared" si="2"/>
        <v>762287</v>
      </c>
      <c r="AO17" s="39">
        <f t="shared" si="2"/>
        <v>509165</v>
      </c>
      <c r="AP17" s="39">
        <f t="shared" si="2"/>
        <v>352884.2</v>
      </c>
      <c r="AQ17" s="39">
        <f t="shared" si="2"/>
        <v>2965844</v>
      </c>
      <c r="AR17" s="39">
        <f t="shared" si="2"/>
        <v>1889702.9000000001</v>
      </c>
      <c r="AS17" s="69">
        <f>SUM(AS4:AS16)</f>
        <v>58647998</v>
      </c>
      <c r="AT17" s="70">
        <f>SUM(AT4:AT16)</f>
        <v>39351105.30000001</v>
      </c>
      <c r="AU17" s="76">
        <f>SUM(AU4:AU16)</f>
        <v>1306410</v>
      </c>
      <c r="AV17" s="77">
        <f>SUM(AV4:AV16)</f>
        <v>877946.83</v>
      </c>
    </row>
  </sheetData>
  <sheetProtection/>
  <mergeCells count="1">
    <mergeCell ref="B1:AW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29.00390625" style="0" customWidth="1"/>
    <col min="2" max="2" width="11.28125" style="0" customWidth="1"/>
    <col min="3" max="3" width="11.421875" style="0" customWidth="1"/>
    <col min="8" max="8" width="15.28125" style="0" customWidth="1"/>
  </cols>
  <sheetData>
    <row r="1" spans="1:8" ht="29.25" customHeight="1">
      <c r="A1" s="28"/>
      <c r="B1" s="78" t="s">
        <v>38</v>
      </c>
      <c r="C1" s="78"/>
      <c r="D1" s="28"/>
      <c r="E1" s="28"/>
      <c r="F1" s="28"/>
      <c r="G1" s="28"/>
      <c r="H1" s="28"/>
    </row>
    <row r="2" spans="1:8" ht="22.5" customHeight="1" thickBot="1">
      <c r="A2" s="78" t="s">
        <v>45</v>
      </c>
      <c r="B2" s="78"/>
      <c r="C2" s="78"/>
      <c r="D2" s="78"/>
      <c r="E2" s="78"/>
      <c r="F2" s="78"/>
      <c r="G2" s="78"/>
      <c r="H2" s="78"/>
    </row>
    <row r="3" spans="1:3" ht="39.75" customHeight="1" thickBot="1">
      <c r="A3" s="61" t="s">
        <v>44</v>
      </c>
      <c r="B3" s="60" t="s">
        <v>42</v>
      </c>
      <c r="C3" s="60" t="s">
        <v>43</v>
      </c>
    </row>
    <row r="4" spans="1:3" ht="39.75" customHeight="1">
      <c r="A4" s="25" t="s">
        <v>25</v>
      </c>
      <c r="B4" s="5">
        <v>3767395</v>
      </c>
      <c r="C4" s="5">
        <v>2527444.85</v>
      </c>
    </row>
    <row r="5" spans="1:3" ht="42" customHeight="1">
      <c r="A5" s="26" t="s">
        <v>26</v>
      </c>
      <c r="B5" s="6">
        <v>826327</v>
      </c>
      <c r="C5" s="6">
        <v>535052.64</v>
      </c>
    </row>
    <row r="6" spans="1:3" ht="45" customHeight="1">
      <c r="A6" s="26" t="s">
        <v>27</v>
      </c>
      <c r="B6" s="6">
        <v>230000</v>
      </c>
      <c r="C6" s="6">
        <v>87731.14</v>
      </c>
    </row>
    <row r="7" spans="1:3" ht="12.75">
      <c r="A7" s="26" t="s">
        <v>28</v>
      </c>
      <c r="B7" s="15">
        <v>180000</v>
      </c>
      <c r="C7" s="15">
        <v>84694.06</v>
      </c>
    </row>
    <row r="8" spans="1:3" ht="60.75" customHeight="1">
      <c r="A8" s="26" t="s">
        <v>29</v>
      </c>
      <c r="B8" s="15">
        <f>122580-47282</f>
        <v>75298</v>
      </c>
      <c r="C8" s="6">
        <v>11614.25</v>
      </c>
    </row>
    <row r="9" spans="1:3" ht="12.75">
      <c r="A9" s="26" t="s">
        <v>30</v>
      </c>
      <c r="B9" s="6">
        <v>1000</v>
      </c>
      <c r="C9" s="6">
        <v>314.36</v>
      </c>
    </row>
    <row r="10" spans="1:3" ht="47.25" customHeight="1">
      <c r="A10" s="26" t="s">
        <v>31</v>
      </c>
      <c r="B10" s="15">
        <v>10000</v>
      </c>
      <c r="C10" s="15">
        <v>9188.33</v>
      </c>
    </row>
    <row r="11" spans="1:3" ht="41.25" customHeight="1">
      <c r="A11" s="26" t="s">
        <v>32</v>
      </c>
      <c r="B11" s="6"/>
      <c r="C11" s="6"/>
    </row>
    <row r="12" spans="1:3" ht="51.75" customHeight="1">
      <c r="A12" s="26" t="s">
        <v>33</v>
      </c>
      <c r="B12" s="6">
        <v>12000</v>
      </c>
      <c r="C12" s="6">
        <v>4020.99</v>
      </c>
    </row>
    <row r="13" spans="1:3" ht="36.75" customHeight="1">
      <c r="A13" s="26" t="s">
        <v>34</v>
      </c>
      <c r="B13" s="6">
        <v>130000</v>
      </c>
      <c r="C13" s="6">
        <v>92914.76</v>
      </c>
    </row>
    <row r="14" spans="1:3" ht="39" customHeight="1">
      <c r="A14" s="26" t="s">
        <v>35</v>
      </c>
      <c r="B14" s="6">
        <v>780090</v>
      </c>
      <c r="C14" s="6">
        <v>388176.11</v>
      </c>
    </row>
    <row r="15" spans="1:3" ht="12.75">
      <c r="A15" s="26" t="s">
        <v>36</v>
      </c>
      <c r="B15" s="6"/>
      <c r="C15" s="6"/>
    </row>
    <row r="16" spans="1:3" ht="13.5" thickBot="1">
      <c r="A16" s="27" t="s">
        <v>37</v>
      </c>
      <c r="B16" s="7">
        <v>400</v>
      </c>
      <c r="C16" s="7">
        <v>400</v>
      </c>
    </row>
    <row r="17" spans="1:3" ht="13.5" thickBot="1">
      <c r="A17" s="12" t="s">
        <v>21</v>
      </c>
      <c r="B17" s="13">
        <f>SUM(B4:B16)</f>
        <v>6012510</v>
      </c>
      <c r="C17" s="13">
        <f>SUM(C4:C16)</f>
        <v>3741551.49</v>
      </c>
    </row>
  </sheetData>
  <sheetProtection/>
  <mergeCells count="2">
    <mergeCell ref="B1:C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7"/>
  <sheetViews>
    <sheetView zoomScalePageLayoutView="0" workbookViewId="0" topLeftCell="A1">
      <selection activeCell="B2" sqref="B2:AP2"/>
    </sheetView>
  </sheetViews>
  <sheetFormatPr defaultColWidth="9.140625" defaultRowHeight="12.75"/>
  <cols>
    <col min="1" max="1" width="0.13671875" style="0" customWidth="1"/>
    <col min="2" max="2" width="23.57421875" style="0" customWidth="1"/>
    <col min="3" max="4" width="0" style="0" hidden="1" customWidth="1"/>
    <col min="5" max="5" width="11.00390625" style="0" customWidth="1"/>
    <col min="6" max="6" width="11.421875" style="0" customWidth="1"/>
    <col min="7" max="28" width="9.140625" style="0" hidden="1" customWidth="1"/>
    <col min="29" max="30" width="10.421875" style="0" customWidth="1"/>
    <col min="31" max="32" width="9.140625" style="0" hidden="1" customWidth="1"/>
    <col min="33" max="33" width="10.140625" style="0" customWidth="1"/>
    <col min="34" max="34" width="10.8515625" style="0" customWidth="1"/>
    <col min="35" max="40" width="9.140625" style="0" hidden="1" customWidth="1"/>
    <col min="41" max="42" width="9.140625" style="0" customWidth="1"/>
    <col min="43" max="46" width="9.140625" style="0" hidden="1" customWidth="1"/>
    <col min="47" max="47" width="11.140625" style="0" customWidth="1"/>
    <col min="48" max="48" width="11.421875" style="0" customWidth="1"/>
  </cols>
  <sheetData>
    <row r="1" spans="1:49" ht="29.25" customHeight="1">
      <c r="A1" s="28"/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50" ht="22.5" customHeight="1" thickBot="1">
      <c r="A2" s="29" t="s">
        <v>40</v>
      </c>
      <c r="B2" s="30" t="s">
        <v>41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29"/>
      <c r="AR2" s="29"/>
      <c r="AS2" s="29"/>
      <c r="AT2" s="29"/>
      <c r="AU2" s="79" t="s">
        <v>39</v>
      </c>
      <c r="AV2" s="79"/>
      <c r="AW2" s="29"/>
      <c r="AX2" s="29"/>
    </row>
    <row r="3" spans="2:48" s="2" customFormat="1" ht="39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31" t="s">
        <v>24</v>
      </c>
      <c r="AU3" s="60" t="s">
        <v>42</v>
      </c>
      <c r="AV3" s="60" t="s">
        <v>43</v>
      </c>
    </row>
    <row r="4" spans="2:48" ht="22.5" customHeight="1">
      <c r="B4" s="2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32">
        <f>C4+E4+G4+I4+K4+M4+O4+AH23+Q4+S4+U4+W4+Y4+AA4+AC4+AE4+AG4+AI4+AK4+AM4+AO4+AQ4</f>
        <v>41201450</v>
      </c>
      <c r="AT4" s="33">
        <f>D4+F4+H4+J4+L4+N4+P4+R4+T4+V4+X4+Z4+AB4+AD4+AF4+AH4+AL4+AN4+AP4+AR4</f>
        <v>28352428.55000001</v>
      </c>
      <c r="AU4" s="34">
        <f>E4+AC4+AG4+AO4</f>
        <v>7368193</v>
      </c>
      <c r="AV4" s="35">
        <f>F4+AD4+AH4+AP4</f>
        <v>5174869.33</v>
      </c>
    </row>
    <row r="5" spans="2:48" ht="33" customHeight="1">
      <c r="B5" s="26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36">
        <f aca="true" t="shared" si="0" ref="AS5:AS16">C5+E5+G5+I5+K5+M5+O5+AH24+Q5+S5+U5+W5+Y5+AA5+AC5+AE5+AG5+AI5+AK5+AM5+AO5+AQ5</f>
        <v>9058600</v>
      </c>
      <c r="AT5" s="37">
        <f aca="true" t="shared" si="1" ref="AT5:AT16">D5+F5+H5+J5+L5+N5+P5+R5+T5+V5+X5+Z5+AB5+AD5+AF5+AH5+AL5+AN5+AP5+AR5</f>
        <v>6188862.470000001</v>
      </c>
      <c r="AU5" s="34">
        <f aca="true" t="shared" si="2" ref="AU5:AU16">E5+AC5+AG5+AO5</f>
        <v>1617784</v>
      </c>
      <c r="AV5" s="35">
        <f aca="true" t="shared" si="3" ref="AV5:AV16">F5+AD5+AH5+AP5</f>
        <v>1140022.0099999998</v>
      </c>
    </row>
    <row r="6" spans="2:48" ht="20.25" customHeight="1">
      <c r="B6" s="26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36">
        <f t="shared" si="0"/>
        <v>1987000</v>
      </c>
      <c r="AT6" s="37">
        <f t="shared" si="1"/>
        <v>931816.79</v>
      </c>
      <c r="AU6" s="34">
        <f t="shared" si="2"/>
        <v>380100</v>
      </c>
      <c r="AV6" s="35">
        <f t="shared" si="3"/>
        <v>193185.07</v>
      </c>
    </row>
    <row r="7" spans="2:48" ht="22.5" customHeight="1">
      <c r="B7" s="26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38">
        <f t="shared" si="0"/>
        <v>1088205.68</v>
      </c>
      <c r="AT7" s="37">
        <f t="shared" si="1"/>
        <v>620233.03</v>
      </c>
      <c r="AU7" s="34">
        <f t="shared" si="2"/>
        <v>264095.68</v>
      </c>
      <c r="AV7" s="35">
        <f t="shared" si="3"/>
        <v>184006.27000000002</v>
      </c>
    </row>
    <row r="8" spans="2:48" ht="35.25" customHeight="1">
      <c r="B8" s="26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38">
        <f t="shared" si="0"/>
        <v>489462</v>
      </c>
      <c r="AT8" s="37">
        <f t="shared" si="1"/>
        <v>339896.69999999995</v>
      </c>
      <c r="AU8" s="34">
        <f t="shared" si="2"/>
        <v>44194</v>
      </c>
      <c r="AV8" s="35">
        <f t="shared" si="3"/>
        <v>42352.2</v>
      </c>
    </row>
    <row r="9" spans="2:48" ht="21" customHeight="1">
      <c r="B9" s="26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36">
        <f t="shared" si="0"/>
        <v>6000</v>
      </c>
      <c r="AT9" s="37">
        <f t="shared" si="1"/>
        <v>2199.95</v>
      </c>
      <c r="AU9" s="34">
        <f t="shared" si="2"/>
        <v>1200</v>
      </c>
      <c r="AV9" s="35">
        <f t="shared" si="3"/>
        <v>346.39</v>
      </c>
    </row>
    <row r="10" spans="2:48" ht="31.5" customHeight="1">
      <c r="B10" s="26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38">
        <f t="shared" si="0"/>
        <v>80000</v>
      </c>
      <c r="AT10" s="37">
        <f t="shared" si="1"/>
        <v>52381.229999999996</v>
      </c>
      <c r="AU10" s="34">
        <f t="shared" si="2"/>
        <v>14000</v>
      </c>
      <c r="AV10" s="35">
        <f t="shared" si="3"/>
        <v>5894.91</v>
      </c>
    </row>
    <row r="11" spans="2:48" ht="33" customHeight="1">
      <c r="B11" s="26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36">
        <f t="shared" si="0"/>
        <v>472120</v>
      </c>
      <c r="AT11" s="37">
        <f t="shared" si="1"/>
        <v>300352.91</v>
      </c>
      <c r="AU11" s="34">
        <f t="shared" si="2"/>
        <v>472120</v>
      </c>
      <c r="AV11" s="35">
        <f t="shared" si="3"/>
        <v>300352.91</v>
      </c>
    </row>
    <row r="12" spans="2:48" ht="48.75" customHeight="1">
      <c r="B12" s="26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36">
        <f t="shared" si="0"/>
        <v>91450</v>
      </c>
      <c r="AT12" s="37">
        <f t="shared" si="1"/>
        <v>32873.54</v>
      </c>
      <c r="AU12" s="34">
        <f t="shared" si="2"/>
        <v>42450</v>
      </c>
      <c r="AV12" s="35">
        <f t="shared" si="3"/>
        <v>15769.89</v>
      </c>
    </row>
    <row r="13" spans="2:48" ht="36.75" customHeight="1">
      <c r="B13" s="26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36">
        <f t="shared" si="0"/>
        <v>959532</v>
      </c>
      <c r="AT13" s="37">
        <f t="shared" si="1"/>
        <v>584987.8600000001</v>
      </c>
      <c r="AU13" s="34">
        <f t="shared" si="2"/>
        <v>107200</v>
      </c>
      <c r="AV13" s="35">
        <f t="shared" si="3"/>
        <v>48096.35</v>
      </c>
    </row>
    <row r="14" spans="2:48" ht="28.5" customHeight="1">
      <c r="B14" s="26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36">
        <f t="shared" si="0"/>
        <v>2080490</v>
      </c>
      <c r="AT14" s="37">
        <f t="shared" si="1"/>
        <v>1333719.81</v>
      </c>
      <c r="AU14" s="34">
        <f t="shared" si="2"/>
        <v>0</v>
      </c>
      <c r="AV14" s="35">
        <f t="shared" si="3"/>
        <v>0</v>
      </c>
    </row>
    <row r="15" spans="2:48" ht="32.25" customHeight="1">
      <c r="B15" s="26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36">
        <f t="shared" si="0"/>
        <v>1130000</v>
      </c>
      <c r="AT15" s="37">
        <f t="shared" si="1"/>
        <v>607664.14</v>
      </c>
      <c r="AU15" s="34">
        <f t="shared" si="2"/>
        <v>85000</v>
      </c>
      <c r="AV15" s="35">
        <f t="shared" si="3"/>
        <v>76630.04000000001</v>
      </c>
    </row>
    <row r="16" spans="2:48" ht="22.5" customHeight="1" thickBot="1">
      <c r="B16" s="27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36">
        <f t="shared" si="0"/>
        <v>3688.32</v>
      </c>
      <c r="AT16" s="37">
        <f t="shared" si="1"/>
        <v>3688.32</v>
      </c>
      <c r="AU16" s="34">
        <f t="shared" si="2"/>
        <v>2488.32</v>
      </c>
      <c r="AV16" s="35">
        <f t="shared" si="3"/>
        <v>2488.32</v>
      </c>
    </row>
    <row r="17" spans="2:48" s="14" customFormat="1" ht="13.5" thickBot="1">
      <c r="B17" s="12" t="s">
        <v>21</v>
      </c>
      <c r="C17" s="13">
        <f>SUM(C4:C16)</f>
        <v>6012510</v>
      </c>
      <c r="D17" s="13">
        <f aca="true" t="shared" si="4" ref="D17:AR17">SUM(D4:D16)</f>
        <v>3741551.49</v>
      </c>
      <c r="E17" s="40">
        <f t="shared" si="4"/>
        <v>6892006</v>
      </c>
      <c r="F17" s="40">
        <f t="shared" si="4"/>
        <v>4660875.97</v>
      </c>
      <c r="G17" s="40">
        <f t="shared" si="4"/>
        <v>7371209</v>
      </c>
      <c r="H17" s="40">
        <f t="shared" si="4"/>
        <v>5087663.73</v>
      </c>
      <c r="I17" s="40">
        <f t="shared" si="4"/>
        <v>5825816</v>
      </c>
      <c r="J17" s="40">
        <f t="shared" si="4"/>
        <v>4143547.99</v>
      </c>
      <c r="K17" s="40">
        <f t="shared" si="4"/>
        <v>2188165</v>
      </c>
      <c r="L17" s="40">
        <f t="shared" si="4"/>
        <v>1512493.47</v>
      </c>
      <c r="M17" s="40">
        <f t="shared" si="4"/>
        <v>2552479</v>
      </c>
      <c r="N17" s="40">
        <f t="shared" si="4"/>
        <v>1788128.7800000003</v>
      </c>
      <c r="O17" s="40">
        <f t="shared" si="4"/>
        <v>2806480</v>
      </c>
      <c r="P17" s="40">
        <f t="shared" si="4"/>
        <v>1935841.87</v>
      </c>
      <c r="Q17" s="40">
        <f t="shared" si="4"/>
        <v>2212030</v>
      </c>
      <c r="R17" s="40">
        <f t="shared" si="4"/>
        <v>1630434.9899999998</v>
      </c>
      <c r="S17" s="40">
        <f t="shared" si="4"/>
        <v>2685422</v>
      </c>
      <c r="T17" s="40">
        <f t="shared" si="4"/>
        <v>1891518.08</v>
      </c>
      <c r="U17" s="40">
        <f t="shared" si="4"/>
        <v>950732</v>
      </c>
      <c r="V17" s="40">
        <f t="shared" si="4"/>
        <v>691734.24</v>
      </c>
      <c r="W17" s="40">
        <f t="shared" si="4"/>
        <v>2760479</v>
      </c>
      <c r="X17" s="40">
        <f t="shared" si="4"/>
        <v>1902831.5600000005</v>
      </c>
      <c r="Y17" s="40">
        <f t="shared" si="4"/>
        <v>2614203</v>
      </c>
      <c r="Z17" s="40">
        <f t="shared" si="4"/>
        <v>1830839.9</v>
      </c>
      <c r="AA17" s="40">
        <f t="shared" si="4"/>
        <v>2445715</v>
      </c>
      <c r="AB17" s="40">
        <f t="shared" si="4"/>
        <v>1831118.5</v>
      </c>
      <c r="AC17" s="40">
        <f t="shared" si="4"/>
        <v>1451973</v>
      </c>
      <c r="AD17" s="40">
        <f t="shared" si="4"/>
        <v>1062341.7</v>
      </c>
      <c r="AE17" s="40">
        <f t="shared" si="4"/>
        <v>1055275</v>
      </c>
      <c r="AF17" s="40">
        <f t="shared" si="4"/>
        <v>754468.9200000002</v>
      </c>
      <c r="AG17" s="40">
        <f t="shared" si="4"/>
        <v>1545681</v>
      </c>
      <c r="AH17" s="40">
        <f t="shared" si="4"/>
        <v>1107911.8200000003</v>
      </c>
      <c r="AI17" s="40">
        <f t="shared" si="4"/>
        <v>1802870</v>
      </c>
      <c r="AJ17" s="40">
        <f t="shared" si="4"/>
        <v>1304669.6500000001</v>
      </c>
      <c r="AK17" s="40">
        <f t="shared" si="4"/>
        <v>1075807</v>
      </c>
      <c r="AL17" s="40">
        <f t="shared" si="4"/>
        <v>772928.1900000001</v>
      </c>
      <c r="AM17" s="40">
        <f t="shared" si="4"/>
        <v>924137</v>
      </c>
      <c r="AN17" s="40">
        <f t="shared" si="4"/>
        <v>762287</v>
      </c>
      <c r="AO17" s="40">
        <f t="shared" si="4"/>
        <v>509165</v>
      </c>
      <c r="AP17" s="40">
        <f t="shared" si="4"/>
        <v>352884.2</v>
      </c>
      <c r="AQ17" s="40">
        <f t="shared" si="4"/>
        <v>2965844</v>
      </c>
      <c r="AR17" s="40">
        <f t="shared" si="4"/>
        <v>1889702.9000000001</v>
      </c>
      <c r="AS17" s="41">
        <f>SUM(AS4:AS16)</f>
        <v>58647998</v>
      </c>
      <c r="AT17" s="42">
        <f>SUM(AT4:AT16)</f>
        <v>39351105.30000001</v>
      </c>
      <c r="AU17" s="43">
        <f>SUM(AU4:AU16)</f>
        <v>10398825</v>
      </c>
      <c r="AV17" s="44">
        <f>SUM(AV4:AV16)</f>
        <v>7184013.6899999995</v>
      </c>
    </row>
  </sheetData>
  <sheetProtection/>
  <mergeCells count="2">
    <mergeCell ref="B1:AW1"/>
    <mergeCell ref="AU2:AV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7"/>
  <sheetViews>
    <sheetView zoomScalePageLayoutView="0" workbookViewId="0" topLeftCell="B1">
      <selection activeCell="B2" sqref="B2:AP2"/>
    </sheetView>
  </sheetViews>
  <sheetFormatPr defaultColWidth="9.140625" defaultRowHeight="12.75"/>
  <cols>
    <col min="1" max="1" width="9.140625" style="0" hidden="1" customWidth="1"/>
    <col min="2" max="2" width="18.421875" style="0" customWidth="1"/>
    <col min="3" max="6" width="0" style="0" hidden="1" customWidth="1"/>
    <col min="9" max="20" width="0" style="0" hidden="1" customWidth="1"/>
    <col min="23" max="30" width="0" style="0" hidden="1" customWidth="1"/>
    <col min="33" max="36" width="0" style="0" hidden="1" customWidth="1"/>
    <col min="41" max="46" width="0" style="0" hidden="1" customWidth="1"/>
    <col min="47" max="48" width="10.421875" style="0" bestFit="1" customWidth="1"/>
  </cols>
  <sheetData>
    <row r="1" spans="1:49" ht="29.25" customHeight="1">
      <c r="A1" s="28"/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50" ht="22.5" customHeight="1" thickBot="1">
      <c r="A2" s="29" t="s">
        <v>40</v>
      </c>
      <c r="B2" s="30" t="s">
        <v>41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29"/>
      <c r="AR2" s="29"/>
      <c r="AS2" s="29"/>
      <c r="AT2" s="29"/>
      <c r="AU2" s="80" t="s">
        <v>39</v>
      </c>
      <c r="AV2" s="80"/>
      <c r="AW2" s="29"/>
      <c r="AX2" s="29"/>
    </row>
    <row r="3" spans="2:48" s="2" customFormat="1" ht="51.75" customHeight="1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31" t="s">
        <v>24</v>
      </c>
      <c r="AU3" s="60" t="s">
        <v>42</v>
      </c>
      <c r="AV3" s="62" t="s">
        <v>43</v>
      </c>
    </row>
    <row r="4" spans="2:48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32">
        <f>C4+E4+G4+I4+K4+M4+O4+AH23+Q4+S4+U4+W4+Y4+AA4+AC4+AE4+AG4+AI4+AK4+AM4+AO4+AQ4</f>
        <v>41201450</v>
      </c>
      <c r="AT4" s="33">
        <f>D4+F4+H4+J4+L4+N4+P4+R4+T4+V4+X4+Z4+AB4+AD4+AF4+AH4+AL4+AN4+AP4+AR4</f>
        <v>28352428.55000001</v>
      </c>
      <c r="AU4" s="46">
        <f>G4+U4+AE4+AK4+AM4</f>
        <v>8069048</v>
      </c>
      <c r="AV4" s="46">
        <f>H4+V4+AF4+AL4+AN4</f>
        <v>5716437.96</v>
      </c>
    </row>
    <row r="5" spans="2:48" ht="25.5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36">
        <f aca="true" t="shared" si="0" ref="AS5:AS16">C5+E5+G5+I5+K5+M5+O5+AH24+Q5+S5+U5+W5+Y5+AA5+AC5+AE5+AG5+AI5+AK5+AM5+AO5+AQ5</f>
        <v>9058600</v>
      </c>
      <c r="AT5" s="37">
        <f aca="true" t="shared" si="1" ref="AT5:AT16">D5+F5+H5+J5+L5+N5+P5+R5+T5+V5+X5+Z5+AB5+AD5+AF5+AH5+AL5+AN5+AP5+AR5</f>
        <v>6188862.470000001</v>
      </c>
      <c r="AU5" s="46">
        <f aca="true" t="shared" si="2" ref="AU5:AU16">G5+U5+AE5+AK5+AM5</f>
        <v>1775190</v>
      </c>
      <c r="AV5" s="46">
        <f aca="true" t="shared" si="3" ref="AV5:AV16">H5+V5+AF5+AL5+AN5</f>
        <v>1257241.4600000002</v>
      </c>
    </row>
    <row r="6" spans="2:48" ht="25.5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36">
        <f t="shared" si="0"/>
        <v>1987000</v>
      </c>
      <c r="AT6" s="37">
        <f t="shared" si="1"/>
        <v>931816.79</v>
      </c>
      <c r="AU6" s="46">
        <f t="shared" si="2"/>
        <v>373700</v>
      </c>
      <c r="AV6" s="46">
        <f t="shared" si="3"/>
        <v>176191.91000000003</v>
      </c>
    </row>
    <row r="7" spans="2:48" ht="12.75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38">
        <f t="shared" si="0"/>
        <v>1088205.68</v>
      </c>
      <c r="AT7" s="37">
        <f t="shared" si="1"/>
        <v>620233.03</v>
      </c>
      <c r="AU7" s="46">
        <f t="shared" si="2"/>
        <v>291565</v>
      </c>
      <c r="AV7" s="46">
        <f t="shared" si="3"/>
        <v>163573.49</v>
      </c>
    </row>
    <row r="8" spans="2:48" ht="5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38">
        <f t="shared" si="0"/>
        <v>489462</v>
      </c>
      <c r="AT8" s="37">
        <f t="shared" si="1"/>
        <v>339896.69999999995</v>
      </c>
      <c r="AU8" s="46">
        <f t="shared" si="2"/>
        <v>92957</v>
      </c>
      <c r="AV8" s="46">
        <f t="shared" si="3"/>
        <v>85164.15</v>
      </c>
    </row>
    <row r="9" spans="2:48" ht="12.75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36">
        <f t="shared" si="0"/>
        <v>6000</v>
      </c>
      <c r="AT9" s="37">
        <f t="shared" si="1"/>
        <v>2199.95</v>
      </c>
      <c r="AU9" s="46">
        <f t="shared" si="2"/>
        <v>1300</v>
      </c>
      <c r="AV9" s="46">
        <f t="shared" si="3"/>
        <v>327.98</v>
      </c>
    </row>
    <row r="10" spans="2:48" ht="25.5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38">
        <f t="shared" si="0"/>
        <v>80000</v>
      </c>
      <c r="AT10" s="37">
        <f t="shared" si="1"/>
        <v>52381.229999999996</v>
      </c>
      <c r="AU10" s="46">
        <f t="shared" si="2"/>
        <v>17000</v>
      </c>
      <c r="AV10" s="46">
        <f t="shared" si="3"/>
        <v>9675.380000000001</v>
      </c>
    </row>
    <row r="11" spans="2:48" ht="25.5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36">
        <f t="shared" si="0"/>
        <v>472120</v>
      </c>
      <c r="AT11" s="37">
        <f t="shared" si="1"/>
        <v>300352.91</v>
      </c>
      <c r="AU11" s="46">
        <f t="shared" si="2"/>
        <v>0</v>
      </c>
      <c r="AV11" s="46">
        <f t="shared" si="3"/>
        <v>0</v>
      </c>
    </row>
    <row r="12" spans="2:48" ht="38.25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36">
        <f t="shared" si="0"/>
        <v>91450</v>
      </c>
      <c r="AT12" s="37">
        <f t="shared" si="1"/>
        <v>32873.54</v>
      </c>
      <c r="AU12" s="46">
        <f t="shared" si="2"/>
        <v>22000</v>
      </c>
      <c r="AV12" s="46">
        <f t="shared" si="3"/>
        <v>7450.06</v>
      </c>
    </row>
    <row r="13" spans="2:48" ht="25.5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36">
        <f t="shared" si="0"/>
        <v>959532</v>
      </c>
      <c r="AT13" s="37">
        <f t="shared" si="1"/>
        <v>584987.8600000001</v>
      </c>
      <c r="AU13" s="46">
        <f t="shared" si="2"/>
        <v>134500</v>
      </c>
      <c r="AV13" s="46">
        <f t="shared" si="3"/>
        <v>84464.02</v>
      </c>
    </row>
    <row r="14" spans="2:48" ht="25.5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36">
        <f t="shared" si="0"/>
        <v>2080490</v>
      </c>
      <c r="AT14" s="37">
        <f t="shared" si="1"/>
        <v>1333719.81</v>
      </c>
      <c r="AU14" s="46">
        <f t="shared" si="2"/>
        <v>459000</v>
      </c>
      <c r="AV14" s="46">
        <f t="shared" si="3"/>
        <v>458950.65</v>
      </c>
    </row>
    <row r="15" spans="2:48" ht="25.5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36">
        <f t="shared" si="0"/>
        <v>1130000</v>
      </c>
      <c r="AT15" s="37">
        <f t="shared" si="1"/>
        <v>607664.14</v>
      </c>
      <c r="AU15" s="46">
        <f t="shared" si="2"/>
        <v>140500</v>
      </c>
      <c r="AV15" s="46">
        <f t="shared" si="3"/>
        <v>109205.02</v>
      </c>
    </row>
    <row r="16" spans="2:48" ht="26.25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50">
        <f t="shared" si="0"/>
        <v>3688.32</v>
      </c>
      <c r="AT16" s="51">
        <f t="shared" si="1"/>
        <v>3688.32</v>
      </c>
      <c r="AU16" s="52">
        <f t="shared" si="2"/>
        <v>400</v>
      </c>
      <c r="AV16" s="52">
        <f t="shared" si="3"/>
        <v>400</v>
      </c>
    </row>
    <row r="17" spans="2:48" s="55" customFormat="1" ht="12" thickBot="1">
      <c r="B17" s="49" t="s">
        <v>21</v>
      </c>
      <c r="C17" s="39">
        <f>SUM(C4:C16)</f>
        <v>6012510</v>
      </c>
      <c r="D17" s="39">
        <f aca="true" t="shared" si="4" ref="D17:AR17">SUM(D4:D16)</f>
        <v>3741551.49</v>
      </c>
      <c r="E17" s="39">
        <f t="shared" si="4"/>
        <v>6892006</v>
      </c>
      <c r="F17" s="39">
        <f t="shared" si="4"/>
        <v>4660875.97</v>
      </c>
      <c r="G17" s="39">
        <f t="shared" si="4"/>
        <v>7371209</v>
      </c>
      <c r="H17" s="39">
        <f t="shared" si="4"/>
        <v>5087663.73</v>
      </c>
      <c r="I17" s="39">
        <f t="shared" si="4"/>
        <v>5825816</v>
      </c>
      <c r="J17" s="39">
        <f t="shared" si="4"/>
        <v>4143547.99</v>
      </c>
      <c r="K17" s="39">
        <f t="shared" si="4"/>
        <v>2188165</v>
      </c>
      <c r="L17" s="39">
        <f t="shared" si="4"/>
        <v>1512493.47</v>
      </c>
      <c r="M17" s="39">
        <f t="shared" si="4"/>
        <v>2552479</v>
      </c>
      <c r="N17" s="39">
        <f t="shared" si="4"/>
        <v>1788128.7800000003</v>
      </c>
      <c r="O17" s="39">
        <f t="shared" si="4"/>
        <v>2806480</v>
      </c>
      <c r="P17" s="39">
        <f t="shared" si="4"/>
        <v>1935841.87</v>
      </c>
      <c r="Q17" s="39">
        <f t="shared" si="4"/>
        <v>2212030</v>
      </c>
      <c r="R17" s="39">
        <f t="shared" si="4"/>
        <v>1630434.9899999998</v>
      </c>
      <c r="S17" s="39">
        <f t="shared" si="4"/>
        <v>2685422</v>
      </c>
      <c r="T17" s="39">
        <f t="shared" si="4"/>
        <v>1891518.08</v>
      </c>
      <c r="U17" s="39">
        <f t="shared" si="4"/>
        <v>950732</v>
      </c>
      <c r="V17" s="39">
        <f t="shared" si="4"/>
        <v>691734.24</v>
      </c>
      <c r="W17" s="39">
        <f t="shared" si="4"/>
        <v>2760479</v>
      </c>
      <c r="X17" s="39">
        <f t="shared" si="4"/>
        <v>1902831.5600000005</v>
      </c>
      <c r="Y17" s="39">
        <f t="shared" si="4"/>
        <v>2614203</v>
      </c>
      <c r="Z17" s="39">
        <f t="shared" si="4"/>
        <v>1830839.9</v>
      </c>
      <c r="AA17" s="39">
        <f t="shared" si="4"/>
        <v>2445715</v>
      </c>
      <c r="AB17" s="39">
        <f t="shared" si="4"/>
        <v>1831118.5</v>
      </c>
      <c r="AC17" s="39">
        <f t="shared" si="4"/>
        <v>1451973</v>
      </c>
      <c r="AD17" s="39">
        <f t="shared" si="4"/>
        <v>1062341.7</v>
      </c>
      <c r="AE17" s="39">
        <f t="shared" si="4"/>
        <v>1055275</v>
      </c>
      <c r="AF17" s="39">
        <f t="shared" si="4"/>
        <v>754468.9200000002</v>
      </c>
      <c r="AG17" s="39">
        <f t="shared" si="4"/>
        <v>1545681</v>
      </c>
      <c r="AH17" s="39">
        <f t="shared" si="4"/>
        <v>1107911.8200000003</v>
      </c>
      <c r="AI17" s="39">
        <f t="shared" si="4"/>
        <v>1802870</v>
      </c>
      <c r="AJ17" s="39">
        <f t="shared" si="4"/>
        <v>1304669.6500000001</v>
      </c>
      <c r="AK17" s="39">
        <f t="shared" si="4"/>
        <v>1075807</v>
      </c>
      <c r="AL17" s="39">
        <f t="shared" si="4"/>
        <v>772928.1900000001</v>
      </c>
      <c r="AM17" s="39">
        <f t="shared" si="4"/>
        <v>924137</v>
      </c>
      <c r="AN17" s="39">
        <f t="shared" si="4"/>
        <v>762287</v>
      </c>
      <c r="AO17" s="39">
        <f t="shared" si="4"/>
        <v>509165</v>
      </c>
      <c r="AP17" s="39">
        <f t="shared" si="4"/>
        <v>352884.2</v>
      </c>
      <c r="AQ17" s="39">
        <f t="shared" si="4"/>
        <v>2965844</v>
      </c>
      <c r="AR17" s="39">
        <f t="shared" si="4"/>
        <v>1889702.9000000001</v>
      </c>
      <c r="AS17" s="53">
        <f>SUM(AS4:AS16)</f>
        <v>58647998</v>
      </c>
      <c r="AT17" s="53">
        <f>SUM(AT4:AT16)</f>
        <v>39351105.30000001</v>
      </c>
      <c r="AU17" s="54">
        <f>SUM(AU4:AU16)</f>
        <v>11377160</v>
      </c>
      <c r="AV17" s="56">
        <f>SUM(AV4:AV16)</f>
        <v>8069082.08</v>
      </c>
    </row>
  </sheetData>
  <sheetProtection/>
  <mergeCells count="2">
    <mergeCell ref="B1:AW1"/>
    <mergeCell ref="AU2:AV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W17"/>
  <sheetViews>
    <sheetView zoomScalePageLayoutView="0" workbookViewId="0" topLeftCell="A1">
      <selection activeCell="B2" sqref="B2:AZ2"/>
    </sheetView>
  </sheetViews>
  <sheetFormatPr defaultColWidth="9.140625" defaultRowHeight="12.75"/>
  <cols>
    <col min="1" max="1" width="10.28125" style="0" customWidth="1"/>
    <col min="2" max="2" width="32.00390625" style="0" customWidth="1"/>
    <col min="3" max="42" width="0" style="0" hidden="1" customWidth="1"/>
    <col min="43" max="43" width="11.140625" style="0" customWidth="1"/>
    <col min="44" max="44" width="12.00390625" style="0" customWidth="1"/>
    <col min="45" max="46" width="0" style="0" hidden="1" customWidth="1"/>
  </cols>
  <sheetData>
    <row r="1" spans="2:49" ht="18.75" customHeight="1"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2:49" ht="24.75" customHeight="1" thickBot="1">
      <c r="B2" s="30" t="s">
        <v>41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29"/>
      <c r="AR2" s="29"/>
      <c r="AS2" s="29"/>
      <c r="AT2" s="29"/>
      <c r="AU2" s="57"/>
      <c r="AV2" s="57"/>
      <c r="AW2" s="29"/>
    </row>
    <row r="3" spans="2:46" s="2" customFormat="1" ht="51.75" thickBot="1">
      <c r="B3" s="61" t="s">
        <v>44</v>
      </c>
      <c r="C3" s="60" t="s">
        <v>42</v>
      </c>
      <c r="D3" s="60" t="s">
        <v>43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60" t="s">
        <v>42</v>
      </c>
      <c r="AR3" s="60" t="s">
        <v>43</v>
      </c>
      <c r="AS3" s="20" t="s">
        <v>23</v>
      </c>
      <c r="AT3" s="21" t="s">
        <v>24</v>
      </c>
    </row>
    <row r="4" spans="2:46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40.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aca="true" t="shared" si="0" ref="AS5:AS16">C5+E5+G5+I5+K5+M5+O5+AH24+Q5+S5+U5+W5+Y5+AA5+AC5+AE5+AG5+AI5+AK5+AM5+AO5+AQ5</f>
        <v>9058600</v>
      </c>
      <c r="AT5" s="17">
        <f aca="true" t="shared" si="1" ref="AT5:AT16">D5+F5+H5+J5+L5+N5+P5+R5+T5+V5+X5+Z5+AB5+AD5+AF5+AH5+AL5+AN5+AP5+AR5</f>
        <v>6188862.470000001</v>
      </c>
    </row>
    <row r="6" spans="2:46" ht="33" customHeight="1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27" customHeight="1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55.5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24" customHeight="1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33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33" customHeight="1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48.7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12.75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12.75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44.25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39" customHeight="1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s="14" customFormat="1" ht="12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39">
        <f t="shared" si="2"/>
        <v>2552479</v>
      </c>
      <c r="N17" s="39">
        <f t="shared" si="2"/>
        <v>1788128.7800000003</v>
      </c>
      <c r="O17" s="39">
        <f t="shared" si="2"/>
        <v>2806480</v>
      </c>
      <c r="P17" s="39">
        <f t="shared" si="2"/>
        <v>1935841.87</v>
      </c>
      <c r="Q17" s="39">
        <f t="shared" si="2"/>
        <v>2212030</v>
      </c>
      <c r="R17" s="39">
        <f t="shared" si="2"/>
        <v>1630434.9899999998</v>
      </c>
      <c r="S17" s="39">
        <f t="shared" si="2"/>
        <v>2685422</v>
      </c>
      <c r="T17" s="39">
        <f t="shared" si="2"/>
        <v>1891518.08</v>
      </c>
      <c r="U17" s="39">
        <f t="shared" si="2"/>
        <v>950732</v>
      </c>
      <c r="V17" s="39">
        <f t="shared" si="2"/>
        <v>691734.24</v>
      </c>
      <c r="W17" s="39">
        <f t="shared" si="2"/>
        <v>2760479</v>
      </c>
      <c r="X17" s="39">
        <f t="shared" si="2"/>
        <v>1902831.5600000005</v>
      </c>
      <c r="Y17" s="39">
        <f t="shared" si="2"/>
        <v>2614203</v>
      </c>
      <c r="Z17" s="39">
        <f t="shared" si="2"/>
        <v>1830839.9</v>
      </c>
      <c r="AA17" s="39">
        <f t="shared" si="2"/>
        <v>2445715</v>
      </c>
      <c r="AB17" s="39">
        <f t="shared" si="2"/>
        <v>1831118.5</v>
      </c>
      <c r="AC17" s="39">
        <f t="shared" si="2"/>
        <v>1451973</v>
      </c>
      <c r="AD17" s="39">
        <f t="shared" si="2"/>
        <v>1062341.7</v>
      </c>
      <c r="AE17" s="39">
        <f t="shared" si="2"/>
        <v>1055275</v>
      </c>
      <c r="AF17" s="39">
        <f t="shared" si="2"/>
        <v>754468.9200000002</v>
      </c>
      <c r="AG17" s="39">
        <f t="shared" si="2"/>
        <v>1545681</v>
      </c>
      <c r="AH17" s="39">
        <f t="shared" si="2"/>
        <v>1107911.8200000003</v>
      </c>
      <c r="AI17" s="39">
        <f t="shared" si="2"/>
        <v>1802870</v>
      </c>
      <c r="AJ17" s="39">
        <f t="shared" si="2"/>
        <v>1304669.6500000001</v>
      </c>
      <c r="AK17" s="39">
        <f t="shared" si="2"/>
        <v>1075807</v>
      </c>
      <c r="AL17" s="39">
        <f t="shared" si="2"/>
        <v>772928.1900000001</v>
      </c>
      <c r="AM17" s="39">
        <f t="shared" si="2"/>
        <v>924137</v>
      </c>
      <c r="AN17" s="39">
        <f t="shared" si="2"/>
        <v>762287</v>
      </c>
      <c r="AO17" s="39">
        <f t="shared" si="2"/>
        <v>509165</v>
      </c>
      <c r="AP17" s="39">
        <f t="shared" si="2"/>
        <v>352884.2</v>
      </c>
      <c r="AQ17" s="39">
        <f t="shared" si="2"/>
        <v>2965844</v>
      </c>
      <c r="AR17" s="39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</sheetData>
  <sheetProtection/>
  <mergeCells count="1">
    <mergeCell ref="B1:A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2" sqref="A2:AY2"/>
    </sheetView>
  </sheetViews>
  <sheetFormatPr defaultColWidth="9.140625" defaultRowHeight="12.75"/>
  <cols>
    <col min="2" max="2" width="23.7109375" style="0" customWidth="1"/>
    <col min="3" max="8" width="0" style="0" hidden="1" customWidth="1"/>
    <col min="9" max="9" width="12.421875" style="0" customWidth="1"/>
    <col min="10" max="10" width="13.140625" style="0" customWidth="1"/>
    <col min="11" max="46" width="0" style="0" hidden="1" customWidth="1"/>
  </cols>
  <sheetData>
    <row r="1" spans="1:48" ht="18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6" s="2" customFormat="1" ht="51.75" thickBot="1">
      <c r="B3" s="61" t="s">
        <v>44</v>
      </c>
      <c r="C3" s="60" t="s">
        <v>42</v>
      </c>
      <c r="D3" s="60" t="s">
        <v>43</v>
      </c>
      <c r="E3" s="4" t="s">
        <v>1</v>
      </c>
      <c r="F3" s="4" t="s">
        <v>22</v>
      </c>
      <c r="G3" s="4" t="s">
        <v>2</v>
      </c>
      <c r="H3" s="4" t="s">
        <v>22</v>
      </c>
      <c r="I3" s="60" t="s">
        <v>42</v>
      </c>
      <c r="J3" s="60" t="s">
        <v>43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21" t="s">
        <v>24</v>
      </c>
    </row>
    <row r="4" spans="2:46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4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aca="true" t="shared" si="0" ref="AS5:AS16">C5+E5+G5+I5+K5+M5+O5+AH24+Q5+S5+U5+W5+Y5+AA5+AC5+AE5+AG5+AI5+AK5+AM5+AO5+AQ5</f>
        <v>9058600</v>
      </c>
      <c r="AT5" s="17">
        <f aca="true" t="shared" si="1" ref="AT5:AT16">D5+F5+H5+J5+L5+N5+P5+R5+T5+V5+X5+Z5+AB5+AD5+AF5+AH5+AL5+AN5+AP5+AR5</f>
        <v>6188862.470000001</v>
      </c>
    </row>
    <row r="6" spans="2:46" ht="39" customHeight="1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12.75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62.25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12.75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25.5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25.5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54.7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39.75" customHeight="1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25.5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46.5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13.5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s="14" customFormat="1" ht="12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13">
        <f t="shared" si="2"/>
        <v>2188165</v>
      </c>
      <c r="L17" s="13">
        <f t="shared" si="2"/>
        <v>1512493.47</v>
      </c>
      <c r="M17" s="13">
        <f t="shared" si="2"/>
        <v>2552479</v>
      </c>
      <c r="N17" s="13">
        <f t="shared" si="2"/>
        <v>1788128.7800000003</v>
      </c>
      <c r="O17" s="13">
        <f t="shared" si="2"/>
        <v>2806480</v>
      </c>
      <c r="P17" s="13">
        <f t="shared" si="2"/>
        <v>1935841.87</v>
      </c>
      <c r="Q17" s="13">
        <f t="shared" si="2"/>
        <v>2212030</v>
      </c>
      <c r="R17" s="13">
        <f t="shared" si="2"/>
        <v>1630434.9899999998</v>
      </c>
      <c r="S17" s="13">
        <f t="shared" si="2"/>
        <v>2685422</v>
      </c>
      <c r="T17" s="13">
        <f t="shared" si="2"/>
        <v>1891518.08</v>
      </c>
      <c r="U17" s="13">
        <f t="shared" si="2"/>
        <v>950732</v>
      </c>
      <c r="V17" s="13">
        <f t="shared" si="2"/>
        <v>691734.24</v>
      </c>
      <c r="W17" s="13">
        <f t="shared" si="2"/>
        <v>2760479</v>
      </c>
      <c r="X17" s="13">
        <f t="shared" si="2"/>
        <v>1902831.5600000005</v>
      </c>
      <c r="Y17" s="13">
        <f t="shared" si="2"/>
        <v>2614203</v>
      </c>
      <c r="Z17" s="13">
        <f t="shared" si="2"/>
        <v>1830839.9</v>
      </c>
      <c r="AA17" s="13">
        <f t="shared" si="2"/>
        <v>2445715</v>
      </c>
      <c r="AB17" s="13">
        <f t="shared" si="2"/>
        <v>1831118.5</v>
      </c>
      <c r="AC17" s="13">
        <f t="shared" si="2"/>
        <v>1451973</v>
      </c>
      <c r="AD17" s="13">
        <f t="shared" si="2"/>
        <v>1062341.7</v>
      </c>
      <c r="AE17" s="13">
        <f t="shared" si="2"/>
        <v>1055275</v>
      </c>
      <c r="AF17" s="13">
        <f t="shared" si="2"/>
        <v>754468.9200000002</v>
      </c>
      <c r="AG17" s="13">
        <f t="shared" si="2"/>
        <v>1545681</v>
      </c>
      <c r="AH17" s="13">
        <f t="shared" si="2"/>
        <v>1107911.8200000003</v>
      </c>
      <c r="AI17" s="13">
        <f t="shared" si="2"/>
        <v>1802870</v>
      </c>
      <c r="AJ17" s="13">
        <f t="shared" si="2"/>
        <v>1304669.6500000001</v>
      </c>
      <c r="AK17" s="13">
        <f t="shared" si="2"/>
        <v>1075807</v>
      </c>
      <c r="AL17" s="13">
        <f t="shared" si="2"/>
        <v>772928.1900000001</v>
      </c>
      <c r="AM17" s="13">
        <f t="shared" si="2"/>
        <v>924137</v>
      </c>
      <c r="AN17" s="13">
        <f t="shared" si="2"/>
        <v>762287</v>
      </c>
      <c r="AO17" s="13">
        <f t="shared" si="2"/>
        <v>509165</v>
      </c>
      <c r="AP17" s="13">
        <f t="shared" si="2"/>
        <v>352884.2</v>
      </c>
      <c r="AQ17" s="13">
        <f t="shared" si="2"/>
        <v>2965844</v>
      </c>
      <c r="AR17" s="13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</sheetData>
  <sheetProtection/>
  <mergeCells count="1">
    <mergeCell ref="A1:A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2" sqref="A2:AY2"/>
    </sheetView>
  </sheetViews>
  <sheetFormatPr defaultColWidth="9.140625" defaultRowHeight="12.75"/>
  <cols>
    <col min="2" max="2" width="27.8515625" style="0" customWidth="1"/>
    <col min="3" max="24" width="0" style="0" hidden="1" customWidth="1"/>
    <col min="25" max="26" width="12.7109375" style="0" customWidth="1"/>
    <col min="27" max="46" width="0" style="0" hidden="1" customWidth="1"/>
  </cols>
  <sheetData>
    <row r="1" spans="1:48" ht="18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6" s="2" customFormat="1" ht="39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60" t="s">
        <v>42</v>
      </c>
      <c r="Z3" s="60" t="s">
        <v>43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21" t="s">
        <v>24</v>
      </c>
    </row>
    <row r="4" spans="2:46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40.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aca="true" t="shared" si="0" ref="AS5:AS16">C5+E5+G5+I5+K5+M5+O5+AH24+Q5+S5+U5+W5+Y5+AA5+AC5+AE5+AG5+AI5+AK5+AM5+AO5+AQ5</f>
        <v>9058600</v>
      </c>
      <c r="AT5" s="17">
        <f aca="true" t="shared" si="1" ref="AT5:AT16">D5+F5+H5+J5+L5+N5+P5+R5+T5+V5+X5+Z5+AB5+AD5+AF5+AH5+AL5+AN5+AP5+AR5</f>
        <v>6188862.470000001</v>
      </c>
    </row>
    <row r="6" spans="2:46" ht="12.75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12.75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55.5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12.75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44.25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12.75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54.7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12.75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12.75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53.25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13.5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s="14" customFormat="1" ht="12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39">
        <f t="shared" si="2"/>
        <v>2552479</v>
      </c>
      <c r="N17" s="39">
        <f t="shared" si="2"/>
        <v>1788128.7800000003</v>
      </c>
      <c r="O17" s="39">
        <f t="shared" si="2"/>
        <v>2806480</v>
      </c>
      <c r="P17" s="39">
        <f t="shared" si="2"/>
        <v>1935841.87</v>
      </c>
      <c r="Q17" s="39">
        <f t="shared" si="2"/>
        <v>2212030</v>
      </c>
      <c r="R17" s="39">
        <f t="shared" si="2"/>
        <v>1630434.9899999998</v>
      </c>
      <c r="S17" s="39">
        <f t="shared" si="2"/>
        <v>2685422</v>
      </c>
      <c r="T17" s="39">
        <f t="shared" si="2"/>
        <v>1891518.08</v>
      </c>
      <c r="U17" s="39">
        <f t="shared" si="2"/>
        <v>950732</v>
      </c>
      <c r="V17" s="39">
        <f t="shared" si="2"/>
        <v>691734.24</v>
      </c>
      <c r="W17" s="39">
        <f t="shared" si="2"/>
        <v>2760479</v>
      </c>
      <c r="X17" s="39">
        <f t="shared" si="2"/>
        <v>1902831.5600000005</v>
      </c>
      <c r="Y17" s="39">
        <f t="shared" si="2"/>
        <v>2614203</v>
      </c>
      <c r="Z17" s="39">
        <f t="shared" si="2"/>
        <v>1830839.9</v>
      </c>
      <c r="AA17" s="13">
        <f t="shared" si="2"/>
        <v>2445715</v>
      </c>
      <c r="AB17" s="13">
        <f t="shared" si="2"/>
        <v>1831118.5</v>
      </c>
      <c r="AC17" s="13">
        <f t="shared" si="2"/>
        <v>1451973</v>
      </c>
      <c r="AD17" s="13">
        <f t="shared" si="2"/>
        <v>1062341.7</v>
      </c>
      <c r="AE17" s="13">
        <f t="shared" si="2"/>
        <v>1055275</v>
      </c>
      <c r="AF17" s="13">
        <f t="shared" si="2"/>
        <v>754468.9200000002</v>
      </c>
      <c r="AG17" s="13">
        <f t="shared" si="2"/>
        <v>1545681</v>
      </c>
      <c r="AH17" s="13">
        <f t="shared" si="2"/>
        <v>1107911.8200000003</v>
      </c>
      <c r="AI17" s="13">
        <f t="shared" si="2"/>
        <v>1802870</v>
      </c>
      <c r="AJ17" s="13">
        <f t="shared" si="2"/>
        <v>1304669.6500000001</v>
      </c>
      <c r="AK17" s="13">
        <f t="shared" si="2"/>
        <v>1075807</v>
      </c>
      <c r="AL17" s="13">
        <f t="shared" si="2"/>
        <v>772928.1900000001</v>
      </c>
      <c r="AM17" s="13">
        <f t="shared" si="2"/>
        <v>924137</v>
      </c>
      <c r="AN17" s="13">
        <f t="shared" si="2"/>
        <v>762287</v>
      </c>
      <c r="AO17" s="13">
        <f t="shared" si="2"/>
        <v>509165</v>
      </c>
      <c r="AP17" s="13">
        <f t="shared" si="2"/>
        <v>352884.2</v>
      </c>
      <c r="AQ17" s="13">
        <f t="shared" si="2"/>
        <v>2965844</v>
      </c>
      <c r="AR17" s="13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</sheetData>
  <sheetProtection/>
  <mergeCells count="1">
    <mergeCell ref="A1:A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2" sqref="A2:AY2"/>
    </sheetView>
  </sheetViews>
  <sheetFormatPr defaultColWidth="9.140625" defaultRowHeight="12.75"/>
  <cols>
    <col min="2" max="2" width="43.140625" style="0" customWidth="1"/>
    <col min="3" max="10" width="0" style="0" hidden="1" customWidth="1"/>
    <col min="11" max="11" width="14.57421875" style="0" customWidth="1"/>
    <col min="12" max="12" width="13.421875" style="0" customWidth="1"/>
    <col min="13" max="46" width="0" style="0" hidden="1" customWidth="1"/>
  </cols>
  <sheetData>
    <row r="1" spans="1:48" ht="18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6" s="2" customFormat="1" ht="39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60" t="s">
        <v>42</v>
      </c>
      <c r="L3" s="60" t="s">
        <v>43</v>
      </c>
      <c r="M3" s="4" t="s">
        <v>5</v>
      </c>
      <c r="N3" s="4" t="s">
        <v>22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21" t="s">
        <v>24</v>
      </c>
    </row>
    <row r="4" spans="2:46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 aca="true" t="shared" si="0" ref="AS4:AS16"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46.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t="shared" si="0"/>
        <v>9058600</v>
      </c>
      <c r="AT5" s="17">
        <f aca="true" t="shared" si="1" ref="AT5:AT16">D5+F5+H5+J5+L5+N5+P5+R5+T5+V5+X5+Z5+AB5+AD5+AF5+AH5+AL5+AN5+AP5+AR5</f>
        <v>6188862.470000001</v>
      </c>
    </row>
    <row r="6" spans="2:46" ht="34.5" customHeight="1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12.75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33.75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28.5" customHeight="1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32.25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30.75" customHeight="1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36.7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21" customHeight="1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33.75" customHeight="1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28.5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31.5" customHeight="1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s="14" customFormat="1" ht="12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13">
        <f t="shared" si="2"/>
        <v>2552479</v>
      </c>
      <c r="N17" s="13">
        <f t="shared" si="2"/>
        <v>1788128.7800000003</v>
      </c>
      <c r="O17" s="13">
        <f t="shared" si="2"/>
        <v>2806480</v>
      </c>
      <c r="P17" s="13">
        <f t="shared" si="2"/>
        <v>1935841.87</v>
      </c>
      <c r="Q17" s="13">
        <f t="shared" si="2"/>
        <v>2212030</v>
      </c>
      <c r="R17" s="13">
        <f t="shared" si="2"/>
        <v>1630434.9899999998</v>
      </c>
      <c r="S17" s="13">
        <f t="shared" si="2"/>
        <v>2685422</v>
      </c>
      <c r="T17" s="13">
        <f t="shared" si="2"/>
        <v>1891518.08</v>
      </c>
      <c r="U17" s="13">
        <f t="shared" si="2"/>
        <v>950732</v>
      </c>
      <c r="V17" s="13">
        <f t="shared" si="2"/>
        <v>691734.24</v>
      </c>
      <c r="W17" s="13">
        <f t="shared" si="2"/>
        <v>2760479</v>
      </c>
      <c r="X17" s="13">
        <f t="shared" si="2"/>
        <v>1902831.5600000005</v>
      </c>
      <c r="Y17" s="13">
        <f t="shared" si="2"/>
        <v>2614203</v>
      </c>
      <c r="Z17" s="13">
        <f t="shared" si="2"/>
        <v>1830839.9</v>
      </c>
      <c r="AA17" s="13">
        <f t="shared" si="2"/>
        <v>2445715</v>
      </c>
      <c r="AB17" s="13">
        <f t="shared" si="2"/>
        <v>1831118.5</v>
      </c>
      <c r="AC17" s="13">
        <f t="shared" si="2"/>
        <v>1451973</v>
      </c>
      <c r="AD17" s="13">
        <f t="shared" si="2"/>
        <v>1062341.7</v>
      </c>
      <c r="AE17" s="13">
        <f t="shared" si="2"/>
        <v>1055275</v>
      </c>
      <c r="AF17" s="13">
        <f t="shared" si="2"/>
        <v>754468.9200000002</v>
      </c>
      <c r="AG17" s="13">
        <f t="shared" si="2"/>
        <v>1545681</v>
      </c>
      <c r="AH17" s="13">
        <f t="shared" si="2"/>
        <v>1107911.8200000003</v>
      </c>
      <c r="AI17" s="13">
        <f t="shared" si="2"/>
        <v>1802870</v>
      </c>
      <c r="AJ17" s="13">
        <f t="shared" si="2"/>
        <v>1304669.6500000001</v>
      </c>
      <c r="AK17" s="13">
        <f t="shared" si="2"/>
        <v>1075807</v>
      </c>
      <c r="AL17" s="13">
        <f t="shared" si="2"/>
        <v>772928.1900000001</v>
      </c>
      <c r="AM17" s="13">
        <f t="shared" si="2"/>
        <v>924137</v>
      </c>
      <c r="AN17" s="13">
        <f t="shared" si="2"/>
        <v>762287</v>
      </c>
      <c r="AO17" s="13">
        <f t="shared" si="2"/>
        <v>509165</v>
      </c>
      <c r="AP17" s="13">
        <f t="shared" si="2"/>
        <v>352884.2</v>
      </c>
      <c r="AQ17" s="13">
        <f t="shared" si="2"/>
        <v>2965844</v>
      </c>
      <c r="AR17" s="13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</sheetData>
  <sheetProtection/>
  <mergeCells count="1">
    <mergeCell ref="A1:A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A2" sqref="A2:AY2"/>
    </sheetView>
  </sheetViews>
  <sheetFormatPr defaultColWidth="9.140625" defaultRowHeight="12.75"/>
  <cols>
    <col min="2" max="2" width="44.7109375" style="0" customWidth="1"/>
    <col min="3" max="12" width="0" style="0" hidden="1" customWidth="1"/>
    <col min="13" max="13" width="13.00390625" style="0" customWidth="1"/>
    <col min="14" max="14" width="16.140625" style="0" customWidth="1"/>
    <col min="15" max="46" width="0" style="0" hidden="1" customWidth="1"/>
  </cols>
  <sheetData>
    <row r="1" spans="1:48" ht="18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1:48" ht="19.5" thickBo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29"/>
      <c r="AQ2" s="29"/>
      <c r="AR2" s="29"/>
      <c r="AS2" s="29"/>
      <c r="AT2" s="57"/>
      <c r="AU2" s="57"/>
      <c r="AV2" s="29"/>
    </row>
    <row r="3" spans="2:46" s="2" customFormat="1" ht="42" customHeight="1" thickBot="1">
      <c r="B3" s="61" t="s">
        <v>44</v>
      </c>
      <c r="C3" s="4" t="s">
        <v>0</v>
      </c>
      <c r="D3" s="4" t="s">
        <v>22</v>
      </c>
      <c r="E3" s="4" t="s">
        <v>1</v>
      </c>
      <c r="F3" s="4" t="s">
        <v>22</v>
      </c>
      <c r="G3" s="4" t="s">
        <v>2</v>
      </c>
      <c r="H3" s="4" t="s">
        <v>22</v>
      </c>
      <c r="I3" s="4" t="s">
        <v>3</v>
      </c>
      <c r="J3" s="4" t="s">
        <v>22</v>
      </c>
      <c r="K3" s="4" t="s">
        <v>4</v>
      </c>
      <c r="L3" s="4" t="s">
        <v>22</v>
      </c>
      <c r="M3" s="60" t="s">
        <v>42</v>
      </c>
      <c r="N3" s="60" t="s">
        <v>43</v>
      </c>
      <c r="O3" s="4" t="s">
        <v>6</v>
      </c>
      <c r="P3" s="4" t="s">
        <v>22</v>
      </c>
      <c r="Q3" s="4" t="s">
        <v>7</v>
      </c>
      <c r="R3" s="4" t="s">
        <v>22</v>
      </c>
      <c r="S3" s="4" t="s">
        <v>8</v>
      </c>
      <c r="T3" s="4" t="s">
        <v>22</v>
      </c>
      <c r="U3" s="4" t="s">
        <v>9</v>
      </c>
      <c r="V3" s="4" t="s">
        <v>22</v>
      </c>
      <c r="W3" s="4" t="s">
        <v>10</v>
      </c>
      <c r="X3" s="4" t="s">
        <v>22</v>
      </c>
      <c r="Y3" s="4" t="s">
        <v>11</v>
      </c>
      <c r="Z3" s="4" t="s">
        <v>22</v>
      </c>
      <c r="AA3" s="4" t="s">
        <v>12</v>
      </c>
      <c r="AB3" s="4" t="s">
        <v>22</v>
      </c>
      <c r="AC3" s="4" t="s">
        <v>13</v>
      </c>
      <c r="AD3" s="4" t="s">
        <v>22</v>
      </c>
      <c r="AE3" s="4" t="s">
        <v>14</v>
      </c>
      <c r="AF3" s="4" t="s">
        <v>22</v>
      </c>
      <c r="AG3" s="4" t="s">
        <v>20</v>
      </c>
      <c r="AH3" s="4" t="s">
        <v>22</v>
      </c>
      <c r="AI3" s="4" t="s">
        <v>15</v>
      </c>
      <c r="AJ3" s="4" t="s">
        <v>22</v>
      </c>
      <c r="AK3" s="4" t="s">
        <v>16</v>
      </c>
      <c r="AL3" s="4" t="s">
        <v>22</v>
      </c>
      <c r="AM3" s="4" t="s">
        <v>17</v>
      </c>
      <c r="AN3" s="4" t="s">
        <v>22</v>
      </c>
      <c r="AO3" s="4" t="s">
        <v>18</v>
      </c>
      <c r="AP3" s="4" t="s">
        <v>22</v>
      </c>
      <c r="AQ3" s="18" t="s">
        <v>19</v>
      </c>
      <c r="AR3" s="18" t="s">
        <v>22</v>
      </c>
      <c r="AS3" s="20" t="s">
        <v>23</v>
      </c>
      <c r="AT3" s="21" t="s">
        <v>24</v>
      </c>
    </row>
    <row r="4" spans="2:46" ht="12.75">
      <c r="B4" s="45" t="s">
        <v>25</v>
      </c>
      <c r="C4" s="5">
        <v>3767395</v>
      </c>
      <c r="D4" s="5">
        <v>2527444.85</v>
      </c>
      <c r="E4" s="5">
        <v>4719405</v>
      </c>
      <c r="F4" s="5">
        <v>3264359.45</v>
      </c>
      <c r="G4" s="5">
        <v>5193732</v>
      </c>
      <c r="H4" s="5">
        <v>3601433</v>
      </c>
      <c r="I4" s="5">
        <v>3945397</v>
      </c>
      <c r="J4" s="5">
        <v>2910148.21</v>
      </c>
      <c r="K4" s="5">
        <v>1547037</v>
      </c>
      <c r="L4" s="5">
        <v>1121767.75</v>
      </c>
      <c r="M4" s="5">
        <v>1751289</v>
      </c>
      <c r="N4" s="5">
        <v>1268246.37</v>
      </c>
      <c r="O4" s="5">
        <v>1974881</v>
      </c>
      <c r="P4" s="5">
        <v>1441498.53</v>
      </c>
      <c r="Q4" s="5">
        <v>1530844</v>
      </c>
      <c r="R4" s="5">
        <v>1153723.24</v>
      </c>
      <c r="S4" s="5">
        <v>1951892</v>
      </c>
      <c r="T4" s="5">
        <v>1413206.23</v>
      </c>
      <c r="U4" s="5">
        <v>683551</v>
      </c>
      <c r="V4" s="5">
        <v>494848.71</v>
      </c>
      <c r="W4" s="5">
        <v>1922374</v>
      </c>
      <c r="X4" s="5">
        <v>1396661.37</v>
      </c>
      <c r="Y4" s="5">
        <v>1841945</v>
      </c>
      <c r="Z4" s="5">
        <v>1366022.26</v>
      </c>
      <c r="AA4" s="5">
        <v>1779966</v>
      </c>
      <c r="AB4" s="5">
        <v>1326446.51</v>
      </c>
      <c r="AC4" s="5">
        <v>1084882</v>
      </c>
      <c r="AD4" s="5">
        <v>791363.9</v>
      </c>
      <c r="AE4" s="5">
        <v>806069</v>
      </c>
      <c r="AF4" s="5">
        <v>573832.41</v>
      </c>
      <c r="AG4" s="5">
        <v>1173812</v>
      </c>
      <c r="AH4" s="5">
        <v>845933.36</v>
      </c>
      <c r="AI4" s="5">
        <v>1343815</v>
      </c>
      <c r="AJ4" s="5">
        <v>976283.96</v>
      </c>
      <c r="AK4" s="5">
        <v>821400</v>
      </c>
      <c r="AL4" s="5">
        <v>592582.51</v>
      </c>
      <c r="AM4" s="5">
        <v>564296</v>
      </c>
      <c r="AN4" s="5">
        <v>453741.33</v>
      </c>
      <c r="AO4" s="5">
        <v>390094</v>
      </c>
      <c r="AP4" s="5">
        <v>273212.62</v>
      </c>
      <c r="AQ4" s="9">
        <v>2407374</v>
      </c>
      <c r="AR4" s="5">
        <v>1535955.94</v>
      </c>
      <c r="AS4" s="19">
        <f>C4+E4+G4+I4+K4+M4+O4+AH23+Q4+S4+U4+W4+Y4+AA4+AC4+AE4+AG4+AI4+AK4+AM4+AO4+AQ4</f>
        <v>41201450</v>
      </c>
      <c r="AT4" s="19">
        <f>D4+F4+H4+J4+L4+N4+P4+R4+T4+V4+X4+Z4+AB4+AD4+AF4+AH4+AL4+AN4+AP4+AR4</f>
        <v>28352428.55000001</v>
      </c>
    </row>
    <row r="5" spans="2:46" ht="48.75" customHeight="1">
      <c r="B5" s="47" t="s">
        <v>26</v>
      </c>
      <c r="C5" s="6">
        <v>826327</v>
      </c>
      <c r="D5" s="6">
        <v>535052.64</v>
      </c>
      <c r="E5" s="6">
        <v>1035050</v>
      </c>
      <c r="F5" s="6">
        <v>712964.84</v>
      </c>
      <c r="G5" s="6">
        <v>1142621</v>
      </c>
      <c r="H5" s="6">
        <v>773359.76</v>
      </c>
      <c r="I5" s="6">
        <v>867987</v>
      </c>
      <c r="J5" s="6">
        <v>643302.46</v>
      </c>
      <c r="K5" s="6">
        <v>340348</v>
      </c>
      <c r="L5" s="6">
        <v>226873.09</v>
      </c>
      <c r="M5" s="6">
        <v>385284</v>
      </c>
      <c r="N5" s="6">
        <v>289328.12</v>
      </c>
      <c r="O5" s="6">
        <v>434474</v>
      </c>
      <c r="P5" s="6">
        <v>312464.2</v>
      </c>
      <c r="Q5" s="6">
        <v>336786</v>
      </c>
      <c r="R5" s="6">
        <v>262267.05</v>
      </c>
      <c r="S5" s="6">
        <v>429416</v>
      </c>
      <c r="T5" s="6">
        <v>312634</v>
      </c>
      <c r="U5" s="6">
        <v>150381</v>
      </c>
      <c r="V5" s="6">
        <v>110428.14</v>
      </c>
      <c r="W5" s="6">
        <v>422922</v>
      </c>
      <c r="X5" s="6">
        <v>285946.06</v>
      </c>
      <c r="Y5" s="6">
        <v>405228</v>
      </c>
      <c r="Z5" s="6">
        <v>300954.37</v>
      </c>
      <c r="AA5" s="6">
        <v>391593</v>
      </c>
      <c r="AB5" s="6">
        <v>285083.51</v>
      </c>
      <c r="AC5" s="6">
        <v>238674</v>
      </c>
      <c r="AD5" s="6">
        <v>182439.83</v>
      </c>
      <c r="AE5" s="6">
        <v>177335</v>
      </c>
      <c r="AF5" s="6">
        <v>135577.95</v>
      </c>
      <c r="AG5" s="6">
        <v>258239</v>
      </c>
      <c r="AH5" s="6">
        <v>188339.63</v>
      </c>
      <c r="AI5" s="6">
        <v>295639</v>
      </c>
      <c r="AJ5" s="6">
        <v>215034.62</v>
      </c>
      <c r="AK5" s="6">
        <v>180708</v>
      </c>
      <c r="AL5" s="6">
        <v>136415.58</v>
      </c>
      <c r="AM5" s="6">
        <v>124145</v>
      </c>
      <c r="AN5" s="6">
        <v>101460.03</v>
      </c>
      <c r="AO5" s="6">
        <v>85821</v>
      </c>
      <c r="AP5" s="6">
        <v>56277.71</v>
      </c>
      <c r="AQ5" s="10">
        <v>529622</v>
      </c>
      <c r="AR5" s="6">
        <v>337693.5</v>
      </c>
      <c r="AS5" s="17">
        <f aca="true" t="shared" si="0" ref="AS5:AS16">C5+E5+G5+I5+K5+M5+O5+AH24+Q5+S5+U5+W5+Y5+AA5+AC5+AE5+AG5+AI5+AK5+AM5+AO5+AQ5</f>
        <v>9058600</v>
      </c>
      <c r="AT5" s="17">
        <f aca="true" t="shared" si="1" ref="AT5:AT16">D5+F5+H5+J5+L5+N5+P5+R5+T5+V5+X5+Z5+AB5+AD5+AF5+AH5+AL5+AN5+AP5+AR5</f>
        <v>6188862.470000001</v>
      </c>
    </row>
    <row r="6" spans="2:46" ht="36.75" customHeight="1">
      <c r="B6" s="47" t="s">
        <v>27</v>
      </c>
      <c r="C6" s="6">
        <v>230000</v>
      </c>
      <c r="D6" s="6">
        <v>87731.14</v>
      </c>
      <c r="E6" s="6">
        <v>270000</v>
      </c>
      <c r="F6" s="6">
        <v>138078.9</v>
      </c>
      <c r="G6" s="6">
        <v>270000</v>
      </c>
      <c r="H6" s="6">
        <v>124060.96</v>
      </c>
      <c r="I6" s="6">
        <v>210000</v>
      </c>
      <c r="J6" s="6">
        <v>105153.68</v>
      </c>
      <c r="K6" s="6">
        <v>55000</v>
      </c>
      <c r="L6" s="6">
        <v>29031.93</v>
      </c>
      <c r="M6" s="6">
        <v>75000</v>
      </c>
      <c r="N6" s="6">
        <v>39589</v>
      </c>
      <c r="O6" s="6">
        <v>92000</v>
      </c>
      <c r="P6" s="6">
        <v>46688.11</v>
      </c>
      <c r="Q6" s="6">
        <v>82500</v>
      </c>
      <c r="R6" s="6">
        <v>41448.71</v>
      </c>
      <c r="S6" s="6">
        <v>89500</v>
      </c>
      <c r="T6" s="6">
        <v>44864.69</v>
      </c>
      <c r="U6" s="6">
        <v>33100</v>
      </c>
      <c r="V6" s="6">
        <v>16571.93</v>
      </c>
      <c r="W6" s="6">
        <v>81000</v>
      </c>
      <c r="X6" s="6">
        <v>40477.03</v>
      </c>
      <c r="Y6" s="6">
        <v>114200</v>
      </c>
      <c r="Z6" s="6">
        <v>57122.5</v>
      </c>
      <c r="AA6" s="6">
        <v>140500</v>
      </c>
      <c r="AB6" s="6">
        <v>70333.02</v>
      </c>
      <c r="AC6" s="6">
        <v>52500</v>
      </c>
      <c r="AD6" s="6">
        <v>26284.51</v>
      </c>
      <c r="AE6" s="6">
        <v>17700</v>
      </c>
      <c r="AF6" s="6">
        <v>8895.23</v>
      </c>
      <c r="AG6" s="6">
        <v>52500</v>
      </c>
      <c r="AH6" s="6">
        <v>26252.6</v>
      </c>
      <c r="AI6" s="6">
        <v>63500</v>
      </c>
      <c r="AJ6" s="6">
        <v>31965.11</v>
      </c>
      <c r="AK6" s="6">
        <v>27500</v>
      </c>
      <c r="AL6" s="6">
        <v>13968.91</v>
      </c>
      <c r="AM6" s="6">
        <v>25400</v>
      </c>
      <c r="AN6" s="6">
        <v>12694.88</v>
      </c>
      <c r="AO6" s="6">
        <v>5100</v>
      </c>
      <c r="AP6" s="6">
        <v>2569.06</v>
      </c>
      <c r="AQ6" s="10"/>
      <c r="AR6" s="6"/>
      <c r="AS6" s="17">
        <f t="shared" si="0"/>
        <v>1987000</v>
      </c>
      <c r="AT6" s="17">
        <f t="shared" si="1"/>
        <v>931816.79</v>
      </c>
    </row>
    <row r="7" spans="2:46" ht="12.75">
      <c r="B7" s="47" t="s">
        <v>28</v>
      </c>
      <c r="C7" s="15">
        <v>180000</v>
      </c>
      <c r="D7" s="15">
        <v>84694.06</v>
      </c>
      <c r="E7" s="15">
        <v>250492.68</v>
      </c>
      <c r="F7" s="6">
        <v>173403.64</v>
      </c>
      <c r="G7" s="23">
        <f>200000-63544</f>
        <v>136456</v>
      </c>
      <c r="H7" s="23">
        <v>11008.65</v>
      </c>
      <c r="I7" s="15">
        <v>145500</v>
      </c>
      <c r="J7" s="15">
        <v>45500.35</v>
      </c>
      <c r="K7" s="6">
        <v>10680</v>
      </c>
      <c r="L7" s="6">
        <v>10679.56</v>
      </c>
      <c r="M7" s="6">
        <v>81806</v>
      </c>
      <c r="N7" s="6">
        <v>61805.54</v>
      </c>
      <c r="O7" s="6">
        <v>18795</v>
      </c>
      <c r="P7" s="6">
        <v>14794.57</v>
      </c>
      <c r="Q7" s="6">
        <v>3700</v>
      </c>
      <c r="R7" s="6">
        <v>3610.97</v>
      </c>
      <c r="S7" s="6">
        <v>9914</v>
      </c>
      <c r="T7" s="6">
        <v>9913.63</v>
      </c>
      <c r="U7" s="6">
        <v>3000</v>
      </c>
      <c r="V7" s="6">
        <v>2456.7</v>
      </c>
      <c r="W7" s="6">
        <v>25483</v>
      </c>
      <c r="X7" s="6">
        <v>23482.59</v>
      </c>
      <c r="Y7" s="6">
        <v>33630</v>
      </c>
      <c r="Z7" s="6">
        <v>7630.43</v>
      </c>
      <c r="AA7" s="6">
        <v>9456</v>
      </c>
      <c r="AB7" s="6">
        <v>7456.49</v>
      </c>
      <c r="AC7" s="6">
        <v>4201</v>
      </c>
      <c r="AD7" s="6">
        <v>3201.34</v>
      </c>
      <c r="AE7" s="6">
        <v>4138</v>
      </c>
      <c r="AF7" s="6">
        <v>3138.27</v>
      </c>
      <c r="AG7" s="6">
        <v>6552</v>
      </c>
      <c r="AH7" s="6">
        <v>4551.53</v>
      </c>
      <c r="AI7" s="6">
        <v>7496</v>
      </c>
      <c r="AJ7" s="6">
        <v>6495.73</v>
      </c>
      <c r="AK7" s="6">
        <v>3531</v>
      </c>
      <c r="AL7" s="6">
        <v>3530.26</v>
      </c>
      <c r="AM7" s="6">
        <v>144440</v>
      </c>
      <c r="AN7" s="6">
        <v>143439.61</v>
      </c>
      <c r="AO7" s="6">
        <v>2850</v>
      </c>
      <c r="AP7" s="6">
        <v>2849.76</v>
      </c>
      <c r="AQ7" s="10">
        <v>6085</v>
      </c>
      <c r="AR7" s="6">
        <v>3085.08</v>
      </c>
      <c r="AS7" s="24">
        <f t="shared" si="0"/>
        <v>1088205.68</v>
      </c>
      <c r="AT7" s="17">
        <f t="shared" si="1"/>
        <v>620233.03</v>
      </c>
    </row>
    <row r="8" spans="2:46" ht="50.25" customHeight="1">
      <c r="B8" s="47" t="s">
        <v>29</v>
      </c>
      <c r="C8" s="15">
        <f>122580-47282</f>
        <v>75298</v>
      </c>
      <c r="D8" s="6">
        <v>11614.25</v>
      </c>
      <c r="E8" s="15">
        <v>22000</v>
      </c>
      <c r="F8" s="6">
        <v>20193</v>
      </c>
      <c r="G8" s="15">
        <v>36000</v>
      </c>
      <c r="H8" s="15">
        <v>35354.35</v>
      </c>
      <c r="I8" s="15">
        <v>21000</v>
      </c>
      <c r="J8" s="15">
        <v>20917.5</v>
      </c>
      <c r="K8" s="6">
        <v>15000</v>
      </c>
      <c r="L8" s="6">
        <v>4597</v>
      </c>
      <c r="M8" s="6">
        <v>55000</v>
      </c>
      <c r="N8" s="6">
        <v>52545.5</v>
      </c>
      <c r="O8" s="6">
        <v>7330</v>
      </c>
      <c r="P8" s="6">
        <v>7328</v>
      </c>
      <c r="Q8" s="6">
        <v>69000</v>
      </c>
      <c r="R8" s="6">
        <v>25595.4</v>
      </c>
      <c r="S8" s="6">
        <v>11000</v>
      </c>
      <c r="T8" s="6">
        <v>10015</v>
      </c>
      <c r="U8" s="6">
        <v>39000</v>
      </c>
      <c r="V8" s="6">
        <v>31853.8</v>
      </c>
      <c r="W8" s="6">
        <v>5000</v>
      </c>
      <c r="X8" s="6">
        <v>4725.5</v>
      </c>
      <c r="Y8" s="6">
        <v>32000</v>
      </c>
      <c r="Z8" s="6">
        <v>29536</v>
      </c>
      <c r="AA8" s="6">
        <v>44000</v>
      </c>
      <c r="AB8" s="6">
        <v>43844.2</v>
      </c>
      <c r="AC8" s="6">
        <v>18516</v>
      </c>
      <c r="AD8" s="6">
        <v>18517.6</v>
      </c>
      <c r="AE8" s="6">
        <v>2533</v>
      </c>
      <c r="AF8" s="6">
        <v>2532.5</v>
      </c>
      <c r="AG8" s="6">
        <v>2678</v>
      </c>
      <c r="AH8" s="6">
        <v>2678</v>
      </c>
      <c r="AI8" s="6">
        <v>16020</v>
      </c>
      <c r="AJ8" s="6">
        <v>16013</v>
      </c>
      <c r="AK8" s="6">
        <v>2368</v>
      </c>
      <c r="AL8" s="6">
        <v>2368</v>
      </c>
      <c r="AM8" s="6">
        <v>13056</v>
      </c>
      <c r="AN8" s="6">
        <v>13055.5</v>
      </c>
      <c r="AO8" s="6">
        <v>1000</v>
      </c>
      <c r="AP8" s="6">
        <v>963.6</v>
      </c>
      <c r="AQ8" s="10">
        <v>1663</v>
      </c>
      <c r="AR8" s="6">
        <v>1662</v>
      </c>
      <c r="AS8" s="24">
        <f t="shared" si="0"/>
        <v>489462</v>
      </c>
      <c r="AT8" s="17">
        <f t="shared" si="1"/>
        <v>339896.69999999995</v>
      </c>
    </row>
    <row r="9" spans="2:46" ht="12.75">
      <c r="B9" s="47" t="s">
        <v>30</v>
      </c>
      <c r="C9" s="6">
        <v>1000</v>
      </c>
      <c r="D9" s="6">
        <v>314.36</v>
      </c>
      <c r="E9" s="6">
        <v>1000</v>
      </c>
      <c r="F9" s="6">
        <v>346.39</v>
      </c>
      <c r="G9" s="6">
        <v>1000</v>
      </c>
      <c r="H9" s="6">
        <v>327.98</v>
      </c>
      <c r="I9" s="6">
        <v>500</v>
      </c>
      <c r="J9" s="6">
        <v>327.16</v>
      </c>
      <c r="K9" s="6">
        <v>100</v>
      </c>
      <c r="L9" s="6"/>
      <c r="M9" s="6">
        <v>100</v>
      </c>
      <c r="N9" s="6"/>
      <c r="O9" s="6">
        <v>500</v>
      </c>
      <c r="P9" s="6">
        <v>243.22</v>
      </c>
      <c r="Q9" s="6">
        <v>200</v>
      </c>
      <c r="R9" s="6"/>
      <c r="S9" s="6">
        <v>200</v>
      </c>
      <c r="T9" s="6">
        <v>174.84</v>
      </c>
      <c r="U9" s="6"/>
      <c r="V9" s="6"/>
      <c r="W9" s="6">
        <v>200</v>
      </c>
      <c r="X9" s="6">
        <v>160.33</v>
      </c>
      <c r="Y9" s="6">
        <v>200</v>
      </c>
      <c r="Z9" s="6"/>
      <c r="AA9" s="6">
        <v>200</v>
      </c>
      <c r="AB9" s="6">
        <v>137.58</v>
      </c>
      <c r="AC9" s="6">
        <v>100</v>
      </c>
      <c r="AD9" s="6"/>
      <c r="AE9" s="6">
        <v>100</v>
      </c>
      <c r="AF9" s="6"/>
      <c r="AG9" s="6">
        <v>100</v>
      </c>
      <c r="AH9" s="6"/>
      <c r="AI9" s="6">
        <v>100</v>
      </c>
      <c r="AJ9" s="6"/>
      <c r="AK9" s="6">
        <v>100</v>
      </c>
      <c r="AL9" s="6"/>
      <c r="AM9" s="6">
        <v>100</v>
      </c>
      <c r="AN9" s="6"/>
      <c r="AO9" s="6"/>
      <c r="AP9" s="6"/>
      <c r="AQ9" s="10">
        <v>200</v>
      </c>
      <c r="AR9" s="6">
        <v>168.09</v>
      </c>
      <c r="AS9" s="17">
        <f t="shared" si="0"/>
        <v>6000</v>
      </c>
      <c r="AT9" s="17">
        <f t="shared" si="1"/>
        <v>2199.95</v>
      </c>
    </row>
    <row r="10" spans="2:46" ht="40.5" customHeight="1">
      <c r="B10" s="47" t="s">
        <v>31</v>
      </c>
      <c r="C10" s="15">
        <v>10000</v>
      </c>
      <c r="D10" s="15">
        <v>9188.33</v>
      </c>
      <c r="E10" s="15">
        <v>7000</v>
      </c>
      <c r="F10" s="15">
        <v>3445.83</v>
      </c>
      <c r="G10" s="15">
        <v>10000</v>
      </c>
      <c r="H10" s="15">
        <v>8115.38</v>
      </c>
      <c r="I10" s="6">
        <v>4000</v>
      </c>
      <c r="J10" s="6">
        <v>2643.58</v>
      </c>
      <c r="K10" s="6">
        <v>2000</v>
      </c>
      <c r="L10" s="6">
        <v>1947.16</v>
      </c>
      <c r="M10" s="6">
        <v>4000</v>
      </c>
      <c r="N10" s="6">
        <v>3382.19</v>
      </c>
      <c r="O10" s="6">
        <v>1500</v>
      </c>
      <c r="P10" s="6">
        <v>1334.41</v>
      </c>
      <c r="Q10" s="6">
        <v>5000</v>
      </c>
      <c r="R10" s="6">
        <v>4061.51</v>
      </c>
      <c r="S10" s="6">
        <v>3500</v>
      </c>
      <c r="T10" s="6">
        <v>2493.28</v>
      </c>
      <c r="U10" s="6"/>
      <c r="V10" s="6"/>
      <c r="W10" s="6">
        <v>1500</v>
      </c>
      <c r="X10" s="6">
        <v>1350</v>
      </c>
      <c r="Y10" s="6">
        <v>8000</v>
      </c>
      <c r="Z10" s="6">
        <v>7489.84</v>
      </c>
      <c r="AA10" s="6">
        <v>5000</v>
      </c>
      <c r="AB10" s="6">
        <v>1413.77</v>
      </c>
      <c r="AC10" s="6">
        <v>2000</v>
      </c>
      <c r="AD10" s="6"/>
      <c r="AE10" s="6">
        <v>2000</v>
      </c>
      <c r="AF10" s="6">
        <v>1560</v>
      </c>
      <c r="AG10" s="6">
        <v>2500</v>
      </c>
      <c r="AH10" s="6">
        <v>2449.08</v>
      </c>
      <c r="AI10" s="6">
        <v>2500</v>
      </c>
      <c r="AJ10" s="6">
        <v>1968.19</v>
      </c>
      <c r="AK10" s="6">
        <v>2500</v>
      </c>
      <c r="AL10" s="6"/>
      <c r="AM10" s="6">
        <v>2500</v>
      </c>
      <c r="AN10" s="6"/>
      <c r="AO10" s="6">
        <v>2500</v>
      </c>
      <c r="AP10" s="6"/>
      <c r="AQ10" s="10">
        <v>2000</v>
      </c>
      <c r="AR10" s="6">
        <v>1506.87</v>
      </c>
      <c r="AS10" s="24">
        <f t="shared" si="0"/>
        <v>80000</v>
      </c>
      <c r="AT10" s="17">
        <f t="shared" si="1"/>
        <v>52381.229999999996</v>
      </c>
    </row>
    <row r="11" spans="2:46" ht="24" customHeight="1">
      <c r="B11" s="47" t="s">
        <v>32</v>
      </c>
      <c r="C11" s="6"/>
      <c r="D11" s="6"/>
      <c r="E11" s="6">
        <v>472120</v>
      </c>
      <c r="F11" s="6">
        <v>300352.91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0"/>
      <c r="AR11" s="6"/>
      <c r="AS11" s="17">
        <f t="shared" si="0"/>
        <v>472120</v>
      </c>
      <c r="AT11" s="17">
        <f t="shared" si="1"/>
        <v>300352.91</v>
      </c>
    </row>
    <row r="12" spans="2:46" ht="42.75" customHeight="1">
      <c r="B12" s="47" t="s">
        <v>33</v>
      </c>
      <c r="C12" s="6">
        <v>12000</v>
      </c>
      <c r="D12" s="6">
        <v>4020.99</v>
      </c>
      <c r="E12" s="6">
        <v>42450</v>
      </c>
      <c r="F12" s="6">
        <v>15769.89</v>
      </c>
      <c r="G12" s="6">
        <v>22000</v>
      </c>
      <c r="H12" s="6">
        <v>7450.06</v>
      </c>
      <c r="I12" s="6"/>
      <c r="J12" s="6"/>
      <c r="K12" s="6"/>
      <c r="L12" s="6"/>
      <c r="M12" s="6"/>
      <c r="N12" s="6"/>
      <c r="O12" s="6">
        <v>10000</v>
      </c>
      <c r="P12" s="6">
        <v>3808.22</v>
      </c>
      <c r="Q12" s="6"/>
      <c r="R12" s="6"/>
      <c r="S12" s="6"/>
      <c r="T12" s="6"/>
      <c r="U12" s="6"/>
      <c r="V12" s="6"/>
      <c r="W12" s="6"/>
      <c r="X12" s="6"/>
      <c r="Y12" s="6">
        <v>2000</v>
      </c>
      <c r="Z12" s="6">
        <v>792.96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0">
        <v>3000</v>
      </c>
      <c r="AR12" s="6">
        <v>1031.42</v>
      </c>
      <c r="AS12" s="17">
        <f t="shared" si="0"/>
        <v>91450</v>
      </c>
      <c r="AT12" s="17">
        <f t="shared" si="1"/>
        <v>32873.54</v>
      </c>
    </row>
    <row r="13" spans="2:46" ht="32.25" customHeight="1">
      <c r="B13" s="47" t="s">
        <v>34</v>
      </c>
      <c r="C13" s="6">
        <v>130000</v>
      </c>
      <c r="D13" s="6">
        <v>92914.76</v>
      </c>
      <c r="E13" s="6">
        <v>70000</v>
      </c>
      <c r="F13" s="6">
        <v>29472.8</v>
      </c>
      <c r="G13" s="6">
        <v>100000</v>
      </c>
      <c r="H13" s="6">
        <v>67202.94</v>
      </c>
      <c r="I13" s="15">
        <v>83032</v>
      </c>
      <c r="J13" s="15">
        <v>67183.73</v>
      </c>
      <c r="K13" s="6">
        <v>68000</v>
      </c>
      <c r="L13" s="6">
        <v>49243.68</v>
      </c>
      <c r="M13" s="6">
        <v>30000</v>
      </c>
      <c r="N13" s="6">
        <v>14282.06</v>
      </c>
      <c r="O13" s="6">
        <v>97000</v>
      </c>
      <c r="P13" s="6">
        <v>48677.01</v>
      </c>
      <c r="Q13" s="6">
        <v>64000</v>
      </c>
      <c r="R13" s="6">
        <v>32012.99</v>
      </c>
      <c r="S13" s="6">
        <v>70000</v>
      </c>
      <c r="T13" s="6">
        <v>52476.09</v>
      </c>
      <c r="U13" s="6">
        <v>6700</v>
      </c>
      <c r="V13" s="6">
        <v>3364.96</v>
      </c>
      <c r="W13" s="6">
        <v>24000</v>
      </c>
      <c r="X13" s="6">
        <v>12270.84</v>
      </c>
      <c r="Y13" s="6">
        <v>65000</v>
      </c>
      <c r="Z13" s="6">
        <v>42930.85</v>
      </c>
      <c r="AA13" s="6">
        <v>65000</v>
      </c>
      <c r="AB13" s="6">
        <v>38435.48</v>
      </c>
      <c r="AC13" s="6">
        <v>16100</v>
      </c>
      <c r="AD13" s="6">
        <v>8074.52</v>
      </c>
      <c r="AE13" s="6">
        <v>5400</v>
      </c>
      <c r="AF13" s="6">
        <v>2672.56</v>
      </c>
      <c r="AG13" s="6">
        <v>19300</v>
      </c>
      <c r="AH13" s="6">
        <v>9657.6</v>
      </c>
      <c r="AI13" s="6">
        <v>18800</v>
      </c>
      <c r="AJ13" s="6">
        <v>9397.2</v>
      </c>
      <c r="AK13" s="6">
        <v>7700</v>
      </c>
      <c r="AL13" s="6">
        <v>3862.91</v>
      </c>
      <c r="AM13" s="6">
        <v>14700</v>
      </c>
      <c r="AN13" s="6">
        <v>7360.65</v>
      </c>
      <c r="AO13" s="6">
        <v>1800</v>
      </c>
      <c r="AP13" s="6">
        <v>891.43</v>
      </c>
      <c r="AQ13" s="10">
        <v>3000</v>
      </c>
      <c r="AR13" s="6">
        <v>2000</v>
      </c>
      <c r="AS13" s="17">
        <f t="shared" si="0"/>
        <v>959532</v>
      </c>
      <c r="AT13" s="17">
        <f t="shared" si="1"/>
        <v>584987.8600000001</v>
      </c>
    </row>
    <row r="14" spans="2:46" ht="33" customHeight="1">
      <c r="B14" s="47" t="s">
        <v>35</v>
      </c>
      <c r="C14" s="6">
        <v>780090</v>
      </c>
      <c r="D14" s="6">
        <v>388176.11</v>
      </c>
      <c r="E14" s="6"/>
      <c r="F14" s="6"/>
      <c r="G14" s="6">
        <v>459000</v>
      </c>
      <c r="H14" s="6">
        <v>458950.65</v>
      </c>
      <c r="I14" s="6">
        <v>548400</v>
      </c>
      <c r="J14" s="6">
        <v>348371.32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278000</v>
      </c>
      <c r="X14" s="6">
        <v>137757.84</v>
      </c>
      <c r="Y14" s="6">
        <v>15000</v>
      </c>
      <c r="Z14" s="6">
        <v>463.89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0"/>
      <c r="AR14" s="6"/>
      <c r="AS14" s="17">
        <f t="shared" si="0"/>
        <v>2080490</v>
      </c>
      <c r="AT14" s="17">
        <f t="shared" si="1"/>
        <v>1333719.81</v>
      </c>
    </row>
    <row r="15" spans="2:46" ht="44.25" customHeight="1">
      <c r="B15" s="47" t="s">
        <v>36</v>
      </c>
      <c r="C15" s="6"/>
      <c r="D15" s="6"/>
      <c r="E15" s="6"/>
      <c r="F15" s="6"/>
      <c r="G15" s="6"/>
      <c r="H15" s="6"/>
      <c r="I15" s="6"/>
      <c r="J15" s="6"/>
      <c r="K15" s="6">
        <v>150000</v>
      </c>
      <c r="L15" s="6">
        <v>68353.3</v>
      </c>
      <c r="M15" s="6">
        <v>170000</v>
      </c>
      <c r="N15" s="6">
        <v>58950</v>
      </c>
      <c r="O15" s="6">
        <v>170000</v>
      </c>
      <c r="P15" s="6">
        <v>59005.6</v>
      </c>
      <c r="Q15" s="6">
        <v>120000</v>
      </c>
      <c r="R15" s="6">
        <v>107715.12</v>
      </c>
      <c r="S15" s="6">
        <v>120000</v>
      </c>
      <c r="T15" s="6">
        <v>45740.32</v>
      </c>
      <c r="U15" s="6">
        <v>35000</v>
      </c>
      <c r="V15" s="6">
        <v>32210</v>
      </c>
      <c r="W15" s="6"/>
      <c r="X15" s="6"/>
      <c r="Y15" s="6">
        <v>97000</v>
      </c>
      <c r="Z15" s="6">
        <v>17896.8</v>
      </c>
      <c r="AA15" s="6">
        <v>10000</v>
      </c>
      <c r="AB15" s="6">
        <v>57967.94</v>
      </c>
      <c r="AC15" s="6">
        <v>35000</v>
      </c>
      <c r="AD15" s="6">
        <v>32460</v>
      </c>
      <c r="AE15" s="6">
        <v>40000</v>
      </c>
      <c r="AF15" s="6">
        <v>26260</v>
      </c>
      <c r="AG15" s="6">
        <v>30000</v>
      </c>
      <c r="AH15" s="6">
        <v>28050.02</v>
      </c>
      <c r="AI15" s="6">
        <v>55000</v>
      </c>
      <c r="AJ15" s="6">
        <v>47511.84</v>
      </c>
      <c r="AK15" s="6">
        <v>30000</v>
      </c>
      <c r="AL15" s="6">
        <v>20200.02</v>
      </c>
      <c r="AM15" s="6">
        <v>35500</v>
      </c>
      <c r="AN15" s="6">
        <v>30535</v>
      </c>
      <c r="AO15" s="6">
        <v>20000</v>
      </c>
      <c r="AP15" s="6">
        <v>16120.02</v>
      </c>
      <c r="AQ15" s="10">
        <v>12500</v>
      </c>
      <c r="AR15" s="6">
        <v>6200</v>
      </c>
      <c r="AS15" s="17">
        <f t="shared" si="0"/>
        <v>1130000</v>
      </c>
      <c r="AT15" s="17">
        <f t="shared" si="1"/>
        <v>607664.14</v>
      </c>
    </row>
    <row r="16" spans="2:46" ht="13.5" thickBot="1">
      <c r="B16" s="48" t="s">
        <v>37</v>
      </c>
      <c r="C16" s="7">
        <v>400</v>
      </c>
      <c r="D16" s="7">
        <v>400</v>
      </c>
      <c r="E16" s="16">
        <v>2488.32</v>
      </c>
      <c r="F16" s="16">
        <v>2488.32</v>
      </c>
      <c r="G16" s="7">
        <v>400</v>
      </c>
      <c r="H16" s="7">
        <v>400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>
        <v>400</v>
      </c>
      <c r="AR16" s="7">
        <v>400</v>
      </c>
      <c r="AS16" s="17">
        <f t="shared" si="0"/>
        <v>3688.32</v>
      </c>
      <c r="AT16" s="17">
        <f t="shared" si="1"/>
        <v>3688.32</v>
      </c>
    </row>
    <row r="17" spans="2:46" s="14" customFormat="1" ht="12" thickBot="1">
      <c r="B17" s="49" t="s">
        <v>21</v>
      </c>
      <c r="C17" s="39">
        <f>SUM(C4:C16)</f>
        <v>6012510</v>
      </c>
      <c r="D17" s="39">
        <f aca="true" t="shared" si="2" ref="D17:AR17">SUM(D4:D16)</f>
        <v>3741551.49</v>
      </c>
      <c r="E17" s="39">
        <f t="shared" si="2"/>
        <v>6892006</v>
      </c>
      <c r="F17" s="39">
        <f t="shared" si="2"/>
        <v>4660875.97</v>
      </c>
      <c r="G17" s="39">
        <f t="shared" si="2"/>
        <v>7371209</v>
      </c>
      <c r="H17" s="39">
        <f t="shared" si="2"/>
        <v>5087663.73</v>
      </c>
      <c r="I17" s="39">
        <f t="shared" si="2"/>
        <v>5825816</v>
      </c>
      <c r="J17" s="39">
        <f t="shared" si="2"/>
        <v>4143547.99</v>
      </c>
      <c r="K17" s="39">
        <f t="shared" si="2"/>
        <v>2188165</v>
      </c>
      <c r="L17" s="39">
        <f t="shared" si="2"/>
        <v>1512493.47</v>
      </c>
      <c r="M17" s="39">
        <f t="shared" si="2"/>
        <v>2552479</v>
      </c>
      <c r="N17" s="39">
        <f t="shared" si="2"/>
        <v>1788128.7800000003</v>
      </c>
      <c r="O17" s="13">
        <f t="shared" si="2"/>
        <v>2806480</v>
      </c>
      <c r="P17" s="13">
        <f t="shared" si="2"/>
        <v>1935841.87</v>
      </c>
      <c r="Q17" s="13">
        <f t="shared" si="2"/>
        <v>2212030</v>
      </c>
      <c r="R17" s="13">
        <f t="shared" si="2"/>
        <v>1630434.9899999998</v>
      </c>
      <c r="S17" s="13">
        <f t="shared" si="2"/>
        <v>2685422</v>
      </c>
      <c r="T17" s="13">
        <f t="shared" si="2"/>
        <v>1891518.08</v>
      </c>
      <c r="U17" s="13">
        <f t="shared" si="2"/>
        <v>950732</v>
      </c>
      <c r="V17" s="13">
        <f t="shared" si="2"/>
        <v>691734.24</v>
      </c>
      <c r="W17" s="13">
        <f t="shared" si="2"/>
        <v>2760479</v>
      </c>
      <c r="X17" s="13">
        <f t="shared" si="2"/>
        <v>1902831.5600000005</v>
      </c>
      <c r="Y17" s="13">
        <f t="shared" si="2"/>
        <v>2614203</v>
      </c>
      <c r="Z17" s="13">
        <f t="shared" si="2"/>
        <v>1830839.9</v>
      </c>
      <c r="AA17" s="13">
        <f t="shared" si="2"/>
        <v>2445715</v>
      </c>
      <c r="AB17" s="13">
        <f t="shared" si="2"/>
        <v>1831118.5</v>
      </c>
      <c r="AC17" s="13">
        <f t="shared" si="2"/>
        <v>1451973</v>
      </c>
      <c r="AD17" s="13">
        <f t="shared" si="2"/>
        <v>1062341.7</v>
      </c>
      <c r="AE17" s="13">
        <f t="shared" si="2"/>
        <v>1055275</v>
      </c>
      <c r="AF17" s="13">
        <f t="shared" si="2"/>
        <v>754468.9200000002</v>
      </c>
      <c r="AG17" s="13">
        <f t="shared" si="2"/>
        <v>1545681</v>
      </c>
      <c r="AH17" s="13">
        <f t="shared" si="2"/>
        <v>1107911.8200000003</v>
      </c>
      <c r="AI17" s="13">
        <f t="shared" si="2"/>
        <v>1802870</v>
      </c>
      <c r="AJ17" s="13">
        <f t="shared" si="2"/>
        <v>1304669.6500000001</v>
      </c>
      <c r="AK17" s="13">
        <f t="shared" si="2"/>
        <v>1075807</v>
      </c>
      <c r="AL17" s="13">
        <f t="shared" si="2"/>
        <v>772928.1900000001</v>
      </c>
      <c r="AM17" s="13">
        <f t="shared" si="2"/>
        <v>924137</v>
      </c>
      <c r="AN17" s="13">
        <f t="shared" si="2"/>
        <v>762287</v>
      </c>
      <c r="AO17" s="13">
        <f t="shared" si="2"/>
        <v>509165</v>
      </c>
      <c r="AP17" s="13">
        <f t="shared" si="2"/>
        <v>352884.2</v>
      </c>
      <c r="AQ17" s="13">
        <f t="shared" si="2"/>
        <v>2965844</v>
      </c>
      <c r="AR17" s="13">
        <f t="shared" si="2"/>
        <v>1889702.9000000001</v>
      </c>
      <c r="AS17" s="22">
        <f>SUM(AS4:AS16)</f>
        <v>58647998</v>
      </c>
      <c r="AT17" s="22">
        <f>SUM(AT4:AT16)</f>
        <v>39351105.30000001</v>
      </c>
    </row>
  </sheetData>
  <sheetProtection/>
  <mergeCells count="1">
    <mergeCell ref="A1:A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2017-11-20T12:42:32Z</cp:lastPrinted>
  <dcterms:created xsi:type="dcterms:W3CDTF">2017-11-07T06:15:35Z</dcterms:created>
  <dcterms:modified xsi:type="dcterms:W3CDTF">2020-04-15T09:14:41Z</dcterms:modified>
  <cp:category/>
  <cp:version/>
  <cp:contentType/>
  <cp:contentStatus/>
</cp:coreProperties>
</file>